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<sst xmlns="http://schemas.openxmlformats.org/spreadsheetml/2006/main" count="182" uniqueCount="42">
  <si>
    <t>UKUPNO</t>
  </si>
  <si>
    <t>Pčele</t>
  </si>
  <si>
    <t>2.</t>
  </si>
  <si>
    <t>5.</t>
  </si>
  <si>
    <t>6.</t>
  </si>
  <si>
    <t>Svinje</t>
  </si>
  <si>
    <t>Komada</t>
  </si>
  <si>
    <t>Vrsta životinje</t>
  </si>
  <si>
    <t>Cena ukupno</t>
  </si>
  <si>
    <t>Iznos ukupno</t>
  </si>
  <si>
    <t>Goveda</t>
  </si>
  <si>
    <t>Ovce i koze</t>
  </si>
  <si>
    <t>Živina</t>
  </si>
  <si>
    <t>Osnovica PDV 20%</t>
  </si>
  <si>
    <t>PDV po stopi 20%</t>
  </si>
  <si>
    <t>GOVEDA (obeležavanje i registracija)</t>
  </si>
  <si>
    <t>3.</t>
  </si>
  <si>
    <t>4a.</t>
  </si>
  <si>
    <t>4b.</t>
  </si>
  <si>
    <t>OVCE I KOZE (obeležavanje i registracija)</t>
  </si>
  <si>
    <t>SVINJE (obeležavanje i registracija)</t>
  </si>
  <si>
    <t>PSI (obeležavanje i registracija)</t>
  </si>
  <si>
    <t>MAČKE (obeležavanje i registracija)</t>
  </si>
  <si>
    <t>KONJI (obeležavanje i registracija)</t>
  </si>
  <si>
    <t>PČELE - KOŠNICE (obeležavanje i registracija)</t>
  </si>
  <si>
    <t>Konji</t>
  </si>
  <si>
    <t>-</t>
  </si>
  <si>
    <t>Visina naknade</t>
  </si>
  <si>
    <t>Visina troškova</t>
  </si>
  <si>
    <t>6 (1x5)</t>
  </si>
  <si>
    <t>5(2+3+4)</t>
  </si>
  <si>
    <t>Psi - mačke</t>
  </si>
  <si>
    <t>50% budžet RS</t>
  </si>
  <si>
    <t>Cena u.markice /mikročipa</t>
  </si>
  <si>
    <t>1.a</t>
  </si>
  <si>
    <t>GOVEDA (obeležavanje i registracija) sa Potvrdom o prijavi događaja</t>
  </si>
  <si>
    <t>Prijava događaja</t>
  </si>
  <si>
    <t>1.b</t>
  </si>
  <si>
    <t>kod obeležavanja i registracije goveda (teladi), naplaćuje se i popunjavanje obrasca Potvrda o prijavi događaja u iznosu od 200,00 dinara po obrascu - do 30 grla (ukoliko vlasnik životinje sam ne podnese Potvrdu)</t>
  </si>
  <si>
    <t>Napomena 2:</t>
  </si>
  <si>
    <t>Napomena 1:</t>
  </si>
  <si>
    <t>Cene ušnih markica u ovim kalkulacijama izabrane su proizvoljno. Vlasnici veterinarskih stanica dužni su kao cenu ušne markice unesu stvarne cene koje su fakturisali dobavljači</t>
  </si>
</sst>
</file>

<file path=xl/styles.xml><?xml version="1.0" encoding="utf-8"?>
<styleSheet xmlns="http://schemas.openxmlformats.org/spreadsheetml/2006/main">
  <numFmts count="3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€&quot;#,##0_);\(&quot;€&quot;#,##0\)"/>
    <numFmt numFmtId="183" formatCode="&quot;€&quot;#,##0_);[Red]\(&quot;€&quot;#,##0\)"/>
    <numFmt numFmtId="184" formatCode="&quot;€&quot;#,##0.00_);\(&quot;€&quot;#,##0.00\)"/>
    <numFmt numFmtId="185" formatCode="&quot;€&quot;#,##0.00_);[Red]\(&quot;€&quot;#,##0.00\)"/>
    <numFmt numFmtId="186" formatCode="_(&quot;€&quot;* #,##0_);_(&quot;€&quot;* \(#,##0\);_(&quot;€&quot;* &quot;-&quot;_);_(@_)"/>
    <numFmt numFmtId="187" formatCode="_(&quot;€&quot;* #,##0.00_);_(&quot;€&quot;* \(#,##0.00\);_(&quot;€&quot;* &quot;-&quot;??_);_(@_)"/>
    <numFmt numFmtId="188" formatCode="#,##0.00;[Red]#,##0.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3"/>
      <name val="Arial"/>
      <family val="2"/>
    </font>
    <font>
      <sz val="7"/>
      <color indexed="8"/>
      <name val="Calibri"/>
      <family val="2"/>
    </font>
    <font>
      <sz val="7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0" fontId="22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4" fontId="28" fillId="0" borderId="10" xfId="0" applyNumberFormat="1" applyFont="1" applyBorder="1" applyAlignment="1">
      <alignment horizontal="right"/>
    </xf>
    <xf numFmtId="4" fontId="28" fillId="0" borderId="14" xfId="0" applyNumberFormat="1" applyFont="1" applyBorder="1" applyAlignment="1">
      <alignment horizontal="right"/>
    </xf>
    <xf numFmtId="4" fontId="28" fillId="0" borderId="15" xfId="0" applyNumberFormat="1" applyFont="1" applyBorder="1" applyAlignment="1">
      <alignment horizontal="right"/>
    </xf>
    <xf numFmtId="4" fontId="28" fillId="0" borderId="16" xfId="0" applyNumberFormat="1" applyFont="1" applyBorder="1" applyAlignment="1">
      <alignment horizontal="right"/>
    </xf>
    <xf numFmtId="4" fontId="28" fillId="0" borderId="17" xfId="0" applyNumberFormat="1" applyFont="1" applyBorder="1" applyAlignment="1">
      <alignment horizontal="right"/>
    </xf>
    <xf numFmtId="4" fontId="28" fillId="0" borderId="18" xfId="0" applyNumberFormat="1" applyFont="1" applyBorder="1" applyAlignment="1">
      <alignment horizontal="right"/>
    </xf>
    <xf numFmtId="0" fontId="31" fillId="0" borderId="19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25" fillId="0" borderId="0" xfId="0" applyNumberFormat="1" applyFont="1" applyFill="1" applyBorder="1" applyAlignment="1">
      <alignment horizontal="right"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17" xfId="0" applyFont="1" applyBorder="1" applyAlignment="1">
      <alignment/>
    </xf>
    <xf numFmtId="0" fontId="28" fillId="0" borderId="10" xfId="0" applyFont="1" applyBorder="1" applyAlignment="1">
      <alignment/>
    </xf>
    <xf numFmtId="4" fontId="29" fillId="0" borderId="10" xfId="0" applyNumberFormat="1" applyFont="1" applyBorder="1" applyAlignment="1">
      <alignment horizontal="center"/>
    </xf>
    <xf numFmtId="0" fontId="31" fillId="0" borderId="1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7" fillId="0" borderId="15" xfId="0" applyFont="1" applyBorder="1" applyAlignment="1">
      <alignment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/>
    </xf>
    <xf numFmtId="4" fontId="28" fillId="0" borderId="12" xfId="0" applyNumberFormat="1" applyFont="1" applyBorder="1" applyAlignment="1">
      <alignment horizontal="right"/>
    </xf>
    <xf numFmtId="4" fontId="28" fillId="0" borderId="13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4" fillId="0" borderId="22" xfId="0" applyFont="1" applyFill="1" applyBorder="1" applyAlignment="1">
      <alignment horizontal="right"/>
    </xf>
    <xf numFmtId="4" fontId="25" fillId="24" borderId="23" xfId="0" applyNumberFormat="1" applyFont="1" applyFill="1" applyBorder="1" applyAlignment="1">
      <alignment horizontal="right"/>
    </xf>
    <xf numFmtId="4" fontId="25" fillId="24" borderId="24" xfId="0" applyNumberFormat="1" applyFont="1" applyFill="1" applyBorder="1" applyAlignment="1">
      <alignment horizontal="right"/>
    </xf>
    <xf numFmtId="4" fontId="25" fillId="24" borderId="25" xfId="0" applyNumberFormat="1" applyFont="1" applyFill="1" applyBorder="1" applyAlignment="1">
      <alignment horizontal="right"/>
    </xf>
    <xf numFmtId="4" fontId="28" fillId="0" borderId="26" xfId="0" applyNumberFormat="1" applyFont="1" applyBorder="1" applyAlignment="1">
      <alignment horizontal="right"/>
    </xf>
    <xf numFmtId="4" fontId="28" fillId="0" borderId="27" xfId="0" applyNumberFormat="1" applyFont="1" applyBorder="1" applyAlignment="1">
      <alignment horizontal="right"/>
    </xf>
    <xf numFmtId="4" fontId="28" fillId="0" borderId="28" xfId="0" applyNumberFormat="1" applyFont="1" applyBorder="1" applyAlignment="1">
      <alignment horizontal="right"/>
    </xf>
    <xf numFmtId="4" fontId="28" fillId="0" borderId="29" xfId="0" applyNumberFormat="1" applyFont="1" applyBorder="1" applyAlignment="1">
      <alignment horizontal="right"/>
    </xf>
    <xf numFmtId="4" fontId="28" fillId="0" borderId="10" xfId="0" applyNumberFormat="1" applyFont="1" applyBorder="1" applyAlignment="1">
      <alignment horizontal="right"/>
    </xf>
    <xf numFmtId="4" fontId="28" fillId="0" borderId="17" xfId="0" applyNumberFormat="1" applyFont="1" applyBorder="1" applyAlignment="1">
      <alignment horizontal="right"/>
    </xf>
    <xf numFmtId="0" fontId="31" fillId="0" borderId="15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center"/>
    </xf>
    <xf numFmtId="4" fontId="28" fillId="0" borderId="12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5"/>
  <sheetViews>
    <sheetView tabSelected="1" zoomScale="80" zoomScaleNormal="80" workbookViewId="0" topLeftCell="A1">
      <selection activeCell="K24" sqref="K24:S24"/>
    </sheetView>
  </sheetViews>
  <sheetFormatPr defaultColWidth="9.140625" defaultRowHeight="12.75"/>
  <cols>
    <col min="1" max="1" width="4.7109375" style="1" customWidth="1"/>
    <col min="2" max="2" width="11.8515625" style="1" customWidth="1"/>
    <col min="3" max="5" width="8.421875" style="1" customWidth="1"/>
    <col min="6" max="6" width="7.7109375" style="1" customWidth="1"/>
    <col min="7" max="7" width="1.421875" style="1" customWidth="1"/>
    <col min="8" max="8" width="0.5625" style="1" customWidth="1"/>
    <col min="9" max="9" width="8.421875" style="1" customWidth="1"/>
    <col min="10" max="10" width="2.140625" style="1" customWidth="1"/>
    <col min="11" max="11" width="4.7109375" style="5" customWidth="1"/>
    <col min="12" max="12" width="11.8515625" style="5" customWidth="1"/>
    <col min="13" max="15" width="8.421875" style="5" customWidth="1"/>
    <col min="16" max="16" width="7.7109375" style="5" customWidth="1"/>
    <col min="17" max="17" width="1.421875" style="5" customWidth="1"/>
    <col min="18" max="18" width="0.5625" style="5" customWidth="1"/>
    <col min="19" max="19" width="8.421875" style="5" customWidth="1"/>
    <col min="20" max="20" width="2.140625" style="5" customWidth="1"/>
    <col min="21" max="21" width="4.7109375" style="5" customWidth="1"/>
    <col min="22" max="22" width="11.8515625" style="5" customWidth="1"/>
    <col min="23" max="25" width="8.421875" style="5" customWidth="1"/>
    <col min="26" max="26" width="7.7109375" style="5" customWidth="1"/>
    <col min="27" max="27" width="1.421875" style="5" customWidth="1"/>
    <col min="28" max="28" width="0.5625" style="5" customWidth="1"/>
    <col min="29" max="29" width="8.421875" style="5" customWidth="1"/>
    <col min="30" max="30" width="2.140625" style="5" customWidth="1"/>
    <col min="31" max="31" width="4.7109375" style="5" customWidth="1"/>
    <col min="32" max="32" width="11.8515625" style="5" customWidth="1"/>
    <col min="33" max="35" width="8.421875" style="5" customWidth="1"/>
    <col min="36" max="36" width="7.7109375" style="5" customWidth="1"/>
    <col min="37" max="37" width="1.421875" style="5" customWidth="1"/>
    <col min="38" max="38" width="0.5625" style="1" customWidth="1"/>
    <col min="39" max="39" width="8.421875" style="1" customWidth="1"/>
    <col min="40" max="52" width="2.8515625" style="1" customWidth="1"/>
    <col min="53" max="16384" width="9.140625" style="1" customWidth="1"/>
  </cols>
  <sheetData>
    <row r="1" spans="1:39" s="10" customFormat="1" ht="28.5" customHeight="1">
      <c r="A1" s="59" t="s">
        <v>34</v>
      </c>
      <c r="B1" s="59"/>
      <c r="C1" s="59"/>
      <c r="D1" s="59"/>
      <c r="E1" s="59"/>
      <c r="F1" s="59"/>
      <c r="G1" s="59"/>
      <c r="H1" s="59"/>
      <c r="I1" s="59"/>
      <c r="K1" s="59" t="s">
        <v>37</v>
      </c>
      <c r="L1" s="59"/>
      <c r="M1" s="59"/>
      <c r="N1" s="59"/>
      <c r="O1" s="59"/>
      <c r="P1" s="59"/>
      <c r="Q1" s="59"/>
      <c r="R1" s="59"/>
      <c r="S1" s="59"/>
      <c r="T1" s="27"/>
      <c r="U1" s="59" t="s">
        <v>2</v>
      </c>
      <c r="V1" s="59"/>
      <c r="W1" s="59"/>
      <c r="X1" s="59"/>
      <c r="Y1" s="59"/>
      <c r="Z1" s="59"/>
      <c r="AA1" s="59"/>
      <c r="AB1" s="59"/>
      <c r="AC1" s="59"/>
      <c r="AD1" s="27"/>
      <c r="AE1" s="59" t="s">
        <v>16</v>
      </c>
      <c r="AF1" s="59"/>
      <c r="AG1" s="59"/>
      <c r="AH1" s="59"/>
      <c r="AI1" s="59"/>
      <c r="AJ1" s="59"/>
      <c r="AK1" s="59"/>
      <c r="AL1" s="59"/>
      <c r="AM1" s="59"/>
    </row>
    <row r="2" spans="1:39" s="8" customFormat="1" ht="12.75" customHeight="1">
      <c r="A2" s="56" t="s">
        <v>15</v>
      </c>
      <c r="B2" s="56"/>
      <c r="C2" s="56"/>
      <c r="D2" s="56"/>
      <c r="E2" s="56"/>
      <c r="F2" s="56"/>
      <c r="G2" s="56"/>
      <c r="H2" s="56"/>
      <c r="I2" s="56"/>
      <c r="K2" s="56" t="s">
        <v>35</v>
      </c>
      <c r="L2" s="56"/>
      <c r="M2" s="56"/>
      <c r="N2" s="56"/>
      <c r="O2" s="56"/>
      <c r="P2" s="56"/>
      <c r="Q2" s="56"/>
      <c r="R2" s="56"/>
      <c r="S2" s="56"/>
      <c r="T2" s="7"/>
      <c r="U2" s="56" t="s">
        <v>19</v>
      </c>
      <c r="V2" s="56"/>
      <c r="W2" s="56"/>
      <c r="X2" s="56"/>
      <c r="Y2" s="56"/>
      <c r="Z2" s="56"/>
      <c r="AA2" s="56"/>
      <c r="AB2" s="56"/>
      <c r="AC2" s="56"/>
      <c r="AD2" s="7"/>
      <c r="AE2" s="56" t="s">
        <v>20</v>
      </c>
      <c r="AF2" s="56"/>
      <c r="AG2" s="56"/>
      <c r="AH2" s="56"/>
      <c r="AI2" s="56"/>
      <c r="AJ2" s="56"/>
      <c r="AK2" s="56"/>
      <c r="AL2" s="56"/>
      <c r="AM2" s="56"/>
    </row>
    <row r="3" spans="1:39" s="9" customFormat="1" ht="15" customHeight="1">
      <c r="A3" s="56"/>
      <c r="B3" s="56"/>
      <c r="C3" s="56"/>
      <c r="D3" s="56"/>
      <c r="E3" s="56"/>
      <c r="F3" s="56"/>
      <c r="G3" s="56"/>
      <c r="H3" s="56"/>
      <c r="I3" s="56"/>
      <c r="K3" s="56"/>
      <c r="L3" s="56"/>
      <c r="M3" s="56"/>
      <c r="N3" s="56"/>
      <c r="O3" s="56"/>
      <c r="P3" s="56"/>
      <c r="Q3" s="56"/>
      <c r="R3" s="56"/>
      <c r="S3" s="56"/>
      <c r="T3" s="7"/>
      <c r="U3" s="56"/>
      <c r="V3" s="56"/>
      <c r="W3" s="56"/>
      <c r="X3" s="56"/>
      <c r="Y3" s="56"/>
      <c r="Z3" s="56"/>
      <c r="AA3" s="56"/>
      <c r="AB3" s="56"/>
      <c r="AC3" s="56"/>
      <c r="AD3" s="7"/>
      <c r="AE3" s="56"/>
      <c r="AF3" s="56"/>
      <c r="AG3" s="56"/>
      <c r="AH3" s="56"/>
      <c r="AI3" s="56"/>
      <c r="AJ3" s="56"/>
      <c r="AK3" s="56"/>
      <c r="AL3" s="56"/>
      <c r="AM3" s="56"/>
    </row>
    <row r="4" spans="1:39" s="8" customFormat="1" ht="12.75" customHeight="1">
      <c r="A4" s="56"/>
      <c r="B4" s="56"/>
      <c r="C4" s="56"/>
      <c r="D4" s="56"/>
      <c r="E4" s="56"/>
      <c r="F4" s="56"/>
      <c r="G4" s="56"/>
      <c r="H4" s="56"/>
      <c r="I4" s="56"/>
      <c r="K4" s="56"/>
      <c r="L4" s="56"/>
      <c r="M4" s="56"/>
      <c r="N4" s="56"/>
      <c r="O4" s="56"/>
      <c r="P4" s="56"/>
      <c r="Q4" s="56"/>
      <c r="R4" s="56"/>
      <c r="S4" s="56"/>
      <c r="T4" s="7"/>
      <c r="U4" s="56"/>
      <c r="V4" s="56"/>
      <c r="W4" s="56"/>
      <c r="X4" s="56"/>
      <c r="Y4" s="56"/>
      <c r="Z4" s="56"/>
      <c r="AA4" s="56"/>
      <c r="AB4" s="56"/>
      <c r="AC4" s="56"/>
      <c r="AD4" s="7"/>
      <c r="AE4" s="56"/>
      <c r="AF4" s="56"/>
      <c r="AG4" s="56"/>
      <c r="AH4" s="56"/>
      <c r="AI4" s="56"/>
      <c r="AJ4" s="56"/>
      <c r="AK4" s="56"/>
      <c r="AL4" s="56"/>
      <c r="AM4" s="56"/>
    </row>
    <row r="5" spans="1:38" ht="7.5" customHeight="1" thickBot="1">
      <c r="A5" s="2"/>
      <c r="B5" s="2"/>
      <c r="C5" s="2"/>
      <c r="D5" s="2"/>
      <c r="E5" s="2"/>
      <c r="F5" s="2"/>
      <c r="G5" s="2"/>
      <c r="H5" s="2"/>
      <c r="K5" s="2"/>
      <c r="L5" s="2"/>
      <c r="M5" s="2"/>
      <c r="N5" s="2"/>
      <c r="O5" s="2"/>
      <c r="P5" s="2"/>
      <c r="Q5" s="2"/>
      <c r="R5" s="2"/>
      <c r="S5" s="1"/>
      <c r="T5" s="28"/>
      <c r="U5" s="2"/>
      <c r="V5" s="2"/>
      <c r="W5" s="2"/>
      <c r="X5" s="2"/>
      <c r="Y5" s="2"/>
      <c r="Z5" s="2"/>
      <c r="AA5" s="2"/>
      <c r="AB5" s="2"/>
      <c r="AC5" s="1"/>
      <c r="AD5" s="28"/>
      <c r="AE5" s="2"/>
      <c r="AF5" s="2"/>
      <c r="AG5" s="2"/>
      <c r="AH5" s="2"/>
      <c r="AI5" s="2"/>
      <c r="AJ5" s="2"/>
      <c r="AK5" s="2"/>
      <c r="AL5" s="2"/>
    </row>
    <row r="6" spans="1:39" ht="33.75">
      <c r="A6" s="16" t="s">
        <v>6</v>
      </c>
      <c r="B6" s="17" t="s">
        <v>7</v>
      </c>
      <c r="C6" s="37" t="s">
        <v>27</v>
      </c>
      <c r="D6" s="37" t="s">
        <v>28</v>
      </c>
      <c r="E6" s="37" t="s">
        <v>33</v>
      </c>
      <c r="F6" s="57" t="s">
        <v>8</v>
      </c>
      <c r="G6" s="57"/>
      <c r="H6" s="17"/>
      <c r="I6" s="18" t="s">
        <v>9</v>
      </c>
      <c r="K6" s="16" t="s">
        <v>6</v>
      </c>
      <c r="L6" s="17" t="s">
        <v>7</v>
      </c>
      <c r="M6" s="37" t="s">
        <v>27</v>
      </c>
      <c r="N6" s="37" t="s">
        <v>28</v>
      </c>
      <c r="O6" s="37" t="s">
        <v>33</v>
      </c>
      <c r="P6" s="57" t="s">
        <v>8</v>
      </c>
      <c r="Q6" s="57"/>
      <c r="R6" s="17"/>
      <c r="S6" s="18" t="s">
        <v>9</v>
      </c>
      <c r="T6" s="11"/>
      <c r="U6" s="16" t="s">
        <v>6</v>
      </c>
      <c r="V6" s="17" t="s">
        <v>7</v>
      </c>
      <c r="W6" s="37" t="s">
        <v>27</v>
      </c>
      <c r="X6" s="37" t="s">
        <v>28</v>
      </c>
      <c r="Y6" s="37" t="s">
        <v>33</v>
      </c>
      <c r="Z6" s="57" t="s">
        <v>8</v>
      </c>
      <c r="AA6" s="57"/>
      <c r="AB6" s="17"/>
      <c r="AC6" s="18" t="s">
        <v>9</v>
      </c>
      <c r="AD6" s="11"/>
      <c r="AE6" s="16" t="s">
        <v>6</v>
      </c>
      <c r="AF6" s="17" t="s">
        <v>7</v>
      </c>
      <c r="AG6" s="37" t="s">
        <v>27</v>
      </c>
      <c r="AH6" s="37" t="s">
        <v>28</v>
      </c>
      <c r="AI6" s="37" t="s">
        <v>33</v>
      </c>
      <c r="AJ6" s="57" t="s">
        <v>8</v>
      </c>
      <c r="AK6" s="57"/>
      <c r="AL6" s="17"/>
      <c r="AM6" s="18" t="s">
        <v>9</v>
      </c>
    </row>
    <row r="7" spans="1:39" ht="9" customHeight="1" thickBot="1">
      <c r="A7" s="25">
        <v>1</v>
      </c>
      <c r="B7" s="36"/>
      <c r="C7" s="36">
        <v>2</v>
      </c>
      <c r="D7" s="36">
        <v>3</v>
      </c>
      <c r="E7" s="36">
        <v>4</v>
      </c>
      <c r="F7" s="55" t="s">
        <v>30</v>
      </c>
      <c r="G7" s="55"/>
      <c r="H7" s="36"/>
      <c r="I7" s="26" t="s">
        <v>29</v>
      </c>
      <c r="K7" s="25">
        <v>1</v>
      </c>
      <c r="L7" s="36"/>
      <c r="M7" s="36">
        <v>2</v>
      </c>
      <c r="N7" s="36">
        <v>3</v>
      </c>
      <c r="O7" s="36">
        <v>4</v>
      </c>
      <c r="P7" s="55" t="s">
        <v>30</v>
      </c>
      <c r="Q7" s="55"/>
      <c r="R7" s="36"/>
      <c r="S7" s="26" t="s">
        <v>29</v>
      </c>
      <c r="T7" s="4"/>
      <c r="U7" s="25">
        <v>1</v>
      </c>
      <c r="V7" s="36"/>
      <c r="W7" s="36">
        <v>2</v>
      </c>
      <c r="X7" s="36">
        <v>3</v>
      </c>
      <c r="Y7" s="36">
        <v>4</v>
      </c>
      <c r="Z7" s="55" t="s">
        <v>30</v>
      </c>
      <c r="AA7" s="55"/>
      <c r="AB7" s="36"/>
      <c r="AC7" s="26" t="s">
        <v>29</v>
      </c>
      <c r="AD7" s="4"/>
      <c r="AE7" s="25">
        <v>1</v>
      </c>
      <c r="AF7" s="36"/>
      <c r="AG7" s="36">
        <v>2</v>
      </c>
      <c r="AH7" s="36">
        <v>3</v>
      </c>
      <c r="AI7" s="36">
        <v>4</v>
      </c>
      <c r="AJ7" s="55" t="s">
        <v>30</v>
      </c>
      <c r="AK7" s="55"/>
      <c r="AL7" s="36"/>
      <c r="AM7" s="26" t="s">
        <v>29</v>
      </c>
    </row>
    <row r="8" spans="1:39" ht="19.5" customHeight="1">
      <c r="A8" s="40">
        <v>1</v>
      </c>
      <c r="B8" s="41" t="s">
        <v>10</v>
      </c>
      <c r="C8" s="42">
        <v>300</v>
      </c>
      <c r="D8" s="42">
        <v>220</v>
      </c>
      <c r="E8" s="42">
        <v>100</v>
      </c>
      <c r="F8" s="60">
        <f>C8+D8+E8</f>
        <v>620</v>
      </c>
      <c r="G8" s="60"/>
      <c r="H8" s="42"/>
      <c r="I8" s="43">
        <f>F8*A8</f>
        <v>620</v>
      </c>
      <c r="K8" s="40">
        <v>1</v>
      </c>
      <c r="L8" s="41" t="s">
        <v>10</v>
      </c>
      <c r="M8" s="42">
        <v>300</v>
      </c>
      <c r="N8" s="42">
        <v>220</v>
      </c>
      <c r="O8" s="42">
        <v>100</v>
      </c>
      <c r="P8" s="60">
        <f>M8+N8+O8</f>
        <v>620</v>
      </c>
      <c r="Q8" s="60"/>
      <c r="R8" s="42"/>
      <c r="S8" s="43">
        <f>P8*K8</f>
        <v>620</v>
      </c>
      <c r="T8" s="4"/>
      <c r="U8" s="30"/>
      <c r="V8" s="33" t="s">
        <v>10</v>
      </c>
      <c r="W8" s="23"/>
      <c r="X8" s="23"/>
      <c r="Y8" s="23"/>
      <c r="Z8" s="54"/>
      <c r="AA8" s="54"/>
      <c r="AB8" s="23"/>
      <c r="AC8" s="24"/>
      <c r="AD8" s="4"/>
      <c r="AE8" s="30"/>
      <c r="AF8" s="33" t="s">
        <v>10</v>
      </c>
      <c r="AG8" s="23"/>
      <c r="AH8" s="23"/>
      <c r="AI8" s="23"/>
      <c r="AJ8" s="54"/>
      <c r="AK8" s="54"/>
      <c r="AL8" s="23"/>
      <c r="AM8" s="24"/>
    </row>
    <row r="9" spans="1:39" ht="19.5" customHeight="1">
      <c r="A9" s="31"/>
      <c r="B9" s="34" t="s">
        <v>5</v>
      </c>
      <c r="C9" s="19"/>
      <c r="D9" s="19"/>
      <c r="E9" s="19"/>
      <c r="F9" s="53"/>
      <c r="G9" s="53"/>
      <c r="H9" s="19"/>
      <c r="I9" s="20"/>
      <c r="K9" s="31"/>
      <c r="L9" s="34" t="s">
        <v>5</v>
      </c>
      <c r="M9" s="19"/>
      <c r="N9" s="19"/>
      <c r="O9" s="19"/>
      <c r="P9" s="53"/>
      <c r="Q9" s="53"/>
      <c r="R9" s="19"/>
      <c r="S9" s="20"/>
      <c r="T9" s="4"/>
      <c r="U9" s="31"/>
      <c r="V9" s="34" t="s">
        <v>5</v>
      </c>
      <c r="W9" s="19"/>
      <c r="X9" s="19"/>
      <c r="Y9" s="19"/>
      <c r="Z9" s="53"/>
      <c r="AA9" s="53"/>
      <c r="AB9" s="19"/>
      <c r="AC9" s="20"/>
      <c r="AD9" s="4"/>
      <c r="AE9" s="31">
        <v>1</v>
      </c>
      <c r="AF9" s="34" t="s">
        <v>5</v>
      </c>
      <c r="AG9" s="19">
        <v>50</v>
      </c>
      <c r="AH9" s="19">
        <v>20</v>
      </c>
      <c r="AI9" s="23">
        <v>20</v>
      </c>
      <c r="AJ9" s="54">
        <f>AG9+AH9+AI9</f>
        <v>90</v>
      </c>
      <c r="AK9" s="54"/>
      <c r="AL9" s="23"/>
      <c r="AM9" s="24">
        <f>AJ9*AE9</f>
        <v>90</v>
      </c>
    </row>
    <row r="10" spans="1:39" ht="19.5" customHeight="1">
      <c r="A10" s="31"/>
      <c r="B10" s="34" t="s">
        <v>11</v>
      </c>
      <c r="C10" s="19"/>
      <c r="D10" s="19"/>
      <c r="E10" s="19"/>
      <c r="F10" s="53"/>
      <c r="G10" s="53"/>
      <c r="H10" s="19"/>
      <c r="I10" s="20"/>
      <c r="K10" s="31"/>
      <c r="L10" s="34" t="s">
        <v>11</v>
      </c>
      <c r="M10" s="19"/>
      <c r="N10" s="19"/>
      <c r="O10" s="19"/>
      <c r="P10" s="53"/>
      <c r="Q10" s="53"/>
      <c r="R10" s="19"/>
      <c r="S10" s="20"/>
      <c r="T10" s="4"/>
      <c r="U10" s="31">
        <v>1</v>
      </c>
      <c r="V10" s="34" t="s">
        <v>11</v>
      </c>
      <c r="W10" s="19">
        <v>50</v>
      </c>
      <c r="X10" s="19">
        <v>20</v>
      </c>
      <c r="Y10" s="23">
        <v>40</v>
      </c>
      <c r="Z10" s="54">
        <f>W10+X10+Y10</f>
        <v>110</v>
      </c>
      <c r="AA10" s="54"/>
      <c r="AB10" s="23"/>
      <c r="AC10" s="24">
        <f>Z10*U10</f>
        <v>110</v>
      </c>
      <c r="AD10" s="12"/>
      <c r="AE10" s="31"/>
      <c r="AF10" s="34" t="s">
        <v>11</v>
      </c>
      <c r="AG10" s="19"/>
      <c r="AH10" s="19"/>
      <c r="AI10" s="19"/>
      <c r="AJ10" s="53"/>
      <c r="AK10" s="53"/>
      <c r="AL10" s="19"/>
      <c r="AM10" s="20"/>
    </row>
    <row r="11" spans="1:39" ht="19.5" customHeight="1">
      <c r="A11" s="31"/>
      <c r="B11" s="34" t="s">
        <v>1</v>
      </c>
      <c r="C11" s="19"/>
      <c r="D11" s="19"/>
      <c r="E11" s="19"/>
      <c r="F11" s="53"/>
      <c r="G11" s="53"/>
      <c r="H11" s="19"/>
      <c r="I11" s="20"/>
      <c r="K11" s="31"/>
      <c r="L11" s="34" t="s">
        <v>1</v>
      </c>
      <c r="M11" s="19"/>
      <c r="N11" s="19"/>
      <c r="O11" s="19"/>
      <c r="P11" s="53"/>
      <c r="Q11" s="53"/>
      <c r="R11" s="19"/>
      <c r="S11" s="20"/>
      <c r="T11" s="4"/>
      <c r="U11" s="31"/>
      <c r="V11" s="34" t="s">
        <v>1</v>
      </c>
      <c r="W11" s="19"/>
      <c r="X11" s="19"/>
      <c r="Y11" s="19"/>
      <c r="Z11" s="53"/>
      <c r="AA11" s="53"/>
      <c r="AB11" s="19"/>
      <c r="AC11" s="20"/>
      <c r="AD11" s="4"/>
      <c r="AE11" s="31"/>
      <c r="AF11" s="34" t="s">
        <v>1</v>
      </c>
      <c r="AG11" s="19"/>
      <c r="AH11" s="19"/>
      <c r="AI11" s="19"/>
      <c r="AJ11" s="53"/>
      <c r="AK11" s="53"/>
      <c r="AL11" s="19"/>
      <c r="AM11" s="20"/>
    </row>
    <row r="12" spans="1:39" ht="19.5" customHeight="1">
      <c r="A12" s="31"/>
      <c r="B12" s="34" t="s">
        <v>25</v>
      </c>
      <c r="C12" s="19"/>
      <c r="D12" s="19"/>
      <c r="E12" s="19"/>
      <c r="F12" s="53"/>
      <c r="G12" s="53"/>
      <c r="H12" s="19"/>
      <c r="I12" s="20"/>
      <c r="K12" s="31"/>
      <c r="L12" s="34" t="s">
        <v>25</v>
      </c>
      <c r="M12" s="19"/>
      <c r="N12" s="19"/>
      <c r="O12" s="19"/>
      <c r="P12" s="53"/>
      <c r="Q12" s="53"/>
      <c r="R12" s="19"/>
      <c r="S12" s="20"/>
      <c r="T12" s="4"/>
      <c r="U12" s="31"/>
      <c r="V12" s="34" t="s">
        <v>25</v>
      </c>
      <c r="W12" s="19"/>
      <c r="X12" s="19"/>
      <c r="Y12" s="19"/>
      <c r="Z12" s="53"/>
      <c r="AA12" s="53"/>
      <c r="AB12" s="19"/>
      <c r="AC12" s="20"/>
      <c r="AD12" s="4"/>
      <c r="AE12" s="31"/>
      <c r="AF12" s="34" t="s">
        <v>25</v>
      </c>
      <c r="AG12" s="19"/>
      <c r="AH12" s="19"/>
      <c r="AI12" s="19"/>
      <c r="AJ12" s="53"/>
      <c r="AK12" s="53"/>
      <c r="AL12" s="19"/>
      <c r="AM12" s="20"/>
    </row>
    <row r="13" spans="1:39" ht="19.5" customHeight="1">
      <c r="A13" s="31"/>
      <c r="B13" s="38" t="s">
        <v>31</v>
      </c>
      <c r="C13" s="19"/>
      <c r="D13" s="19"/>
      <c r="E13" s="19"/>
      <c r="F13" s="53"/>
      <c r="G13" s="53"/>
      <c r="H13" s="19"/>
      <c r="I13" s="20"/>
      <c r="K13" s="31"/>
      <c r="L13" s="38" t="s">
        <v>31</v>
      </c>
      <c r="M13" s="19"/>
      <c r="N13" s="19"/>
      <c r="O13" s="19"/>
      <c r="P13" s="53"/>
      <c r="Q13" s="53"/>
      <c r="R13" s="19"/>
      <c r="S13" s="20"/>
      <c r="T13" s="4"/>
      <c r="U13" s="31"/>
      <c r="V13" s="38" t="s">
        <v>31</v>
      </c>
      <c r="W13" s="19"/>
      <c r="X13" s="19"/>
      <c r="Y13" s="19"/>
      <c r="Z13" s="53"/>
      <c r="AA13" s="53"/>
      <c r="AB13" s="19"/>
      <c r="AC13" s="20"/>
      <c r="AD13" s="4"/>
      <c r="AE13" s="31"/>
      <c r="AF13" s="38" t="s">
        <v>31</v>
      </c>
      <c r="AG13" s="19"/>
      <c r="AH13" s="19"/>
      <c r="AI13" s="19"/>
      <c r="AJ13" s="53"/>
      <c r="AK13" s="53"/>
      <c r="AL13" s="19"/>
      <c r="AM13" s="20"/>
    </row>
    <row r="14" spans="1:39" ht="21.75" customHeight="1">
      <c r="A14" s="31"/>
      <c r="B14" s="38" t="s">
        <v>12</v>
      </c>
      <c r="C14" s="19"/>
      <c r="D14" s="19"/>
      <c r="E14" s="19"/>
      <c r="F14" s="53"/>
      <c r="G14" s="53"/>
      <c r="H14" s="19"/>
      <c r="I14" s="20"/>
      <c r="K14" s="31"/>
      <c r="L14" s="38" t="s">
        <v>12</v>
      </c>
      <c r="M14" s="19"/>
      <c r="N14" s="19"/>
      <c r="O14" s="19"/>
      <c r="P14" s="53"/>
      <c r="Q14" s="53"/>
      <c r="R14" s="19"/>
      <c r="S14" s="20"/>
      <c r="T14" s="4"/>
      <c r="U14" s="31"/>
      <c r="V14" s="38" t="s">
        <v>12</v>
      </c>
      <c r="W14" s="19"/>
      <c r="X14" s="19"/>
      <c r="Y14" s="19"/>
      <c r="Z14" s="53"/>
      <c r="AA14" s="53"/>
      <c r="AB14" s="19"/>
      <c r="AC14" s="20"/>
      <c r="AD14" s="4"/>
      <c r="AE14" s="31"/>
      <c r="AF14" s="38" t="s">
        <v>12</v>
      </c>
      <c r="AG14" s="19"/>
      <c r="AH14" s="19"/>
      <c r="AI14" s="19"/>
      <c r="AJ14" s="53"/>
      <c r="AK14" s="53"/>
      <c r="AL14" s="19"/>
      <c r="AM14" s="20"/>
    </row>
    <row r="15" spans="1:39" ht="19.5" customHeight="1">
      <c r="A15" s="31"/>
      <c r="B15" s="13"/>
      <c r="C15" s="19"/>
      <c r="D15" s="19"/>
      <c r="E15" s="19"/>
      <c r="F15" s="53"/>
      <c r="G15" s="53"/>
      <c r="H15" s="19"/>
      <c r="I15" s="20"/>
      <c r="K15" s="31"/>
      <c r="L15" s="38" t="s">
        <v>36</v>
      </c>
      <c r="M15" s="19"/>
      <c r="N15" s="19"/>
      <c r="O15" s="19"/>
      <c r="P15" s="53">
        <v>200</v>
      </c>
      <c r="Q15" s="53"/>
      <c r="R15" s="19"/>
      <c r="S15" s="20">
        <f>P15</f>
        <v>200</v>
      </c>
      <c r="T15" s="4"/>
      <c r="U15" s="31"/>
      <c r="V15" s="13"/>
      <c r="W15" s="19"/>
      <c r="X15" s="19"/>
      <c r="Y15" s="19"/>
      <c r="Z15" s="53"/>
      <c r="AA15" s="53"/>
      <c r="AB15" s="19"/>
      <c r="AC15" s="20"/>
      <c r="AD15" s="4"/>
      <c r="AE15" s="31"/>
      <c r="AF15" s="13"/>
      <c r="AG15" s="19"/>
      <c r="AH15" s="19"/>
      <c r="AI15" s="19"/>
      <c r="AJ15" s="53"/>
      <c r="AK15" s="53"/>
      <c r="AL15" s="19"/>
      <c r="AM15" s="20"/>
    </row>
    <row r="16" spans="1:39" ht="3" customHeight="1">
      <c r="A16" s="31"/>
      <c r="B16" s="13"/>
      <c r="C16" s="19"/>
      <c r="D16" s="19"/>
      <c r="E16" s="19"/>
      <c r="F16" s="53"/>
      <c r="G16" s="53"/>
      <c r="H16" s="19"/>
      <c r="I16" s="20"/>
      <c r="K16" s="31"/>
      <c r="L16" s="13"/>
      <c r="M16" s="19"/>
      <c r="N16" s="19"/>
      <c r="O16" s="19"/>
      <c r="P16" s="53"/>
      <c r="Q16" s="53"/>
      <c r="R16" s="19"/>
      <c r="S16" s="20"/>
      <c r="T16" s="4"/>
      <c r="U16" s="31"/>
      <c r="V16" s="13"/>
      <c r="W16" s="19"/>
      <c r="X16" s="19"/>
      <c r="Y16" s="19"/>
      <c r="Z16" s="53"/>
      <c r="AA16" s="53"/>
      <c r="AB16" s="19"/>
      <c r="AC16" s="20"/>
      <c r="AD16" s="4"/>
      <c r="AE16" s="31"/>
      <c r="AF16" s="13"/>
      <c r="AG16" s="19"/>
      <c r="AH16" s="19"/>
      <c r="AI16" s="19"/>
      <c r="AJ16" s="53"/>
      <c r="AK16" s="53"/>
      <c r="AL16" s="19"/>
      <c r="AM16" s="20"/>
    </row>
    <row r="17" spans="1:39" ht="19.5" customHeight="1">
      <c r="A17" s="31"/>
      <c r="B17" s="14" t="s">
        <v>13</v>
      </c>
      <c r="C17" s="19">
        <f>(C8+C9+C10+C11+C12+C13+C14+C15)*0.5/1.2</f>
        <v>125</v>
      </c>
      <c r="D17" s="19">
        <f>(D8+D9+D10+D11+D12+D13+D14+D15)/1.2</f>
        <v>183.33333333333334</v>
      </c>
      <c r="E17" s="19">
        <f>(E8+E9+E10+E11+E12+E13+E14+E15)/1.2</f>
        <v>83.33333333333334</v>
      </c>
      <c r="F17" s="51">
        <f>C17+D17+E17</f>
        <v>391.66666666666674</v>
      </c>
      <c r="G17" s="52"/>
      <c r="H17" s="19"/>
      <c r="I17" s="20">
        <f>F17*SUM(A8:A15)</f>
        <v>391.66666666666674</v>
      </c>
      <c r="K17" s="31"/>
      <c r="L17" s="14" t="s">
        <v>13</v>
      </c>
      <c r="M17" s="19">
        <f>(M8+M9+M10+M11+M12+M13+M14+M15)*0.5/1.2</f>
        <v>125</v>
      </c>
      <c r="N17" s="19">
        <f>(N8+N9+N10+N11+N12+N13+N14+N15)/1.2</f>
        <v>183.33333333333334</v>
      </c>
      <c r="O17" s="19">
        <f>(O8+O9+O10+O11+O12+O13+O14+O15)/1.2</f>
        <v>83.33333333333334</v>
      </c>
      <c r="P17" s="51">
        <f>M17+N17+O17+(P15/1.2)</f>
        <v>558.3333333333335</v>
      </c>
      <c r="Q17" s="52"/>
      <c r="R17" s="19"/>
      <c r="S17" s="20">
        <f>P17*SUM(K8:K15)</f>
        <v>558.3333333333335</v>
      </c>
      <c r="T17" s="4"/>
      <c r="U17" s="31"/>
      <c r="V17" s="14" t="s">
        <v>13</v>
      </c>
      <c r="W17" s="19">
        <f>(W8+W9+W10+W11+W12+W13+W14+W15)*0.5/1.2</f>
        <v>20.833333333333336</v>
      </c>
      <c r="X17" s="19">
        <f>(X8+X9+X10+X11+X12+X13+X14+X15)/1.2</f>
        <v>16.666666666666668</v>
      </c>
      <c r="Y17" s="19">
        <f>(Y8+Y9+Y10+Y11+Y12+Y13+Y14+Y15)/1.2</f>
        <v>33.333333333333336</v>
      </c>
      <c r="Z17" s="51">
        <f>W17+X17+Y17</f>
        <v>70.83333333333334</v>
      </c>
      <c r="AA17" s="52"/>
      <c r="AB17" s="19"/>
      <c r="AC17" s="20">
        <f>Z17*SUM(U8:U15)</f>
        <v>70.83333333333334</v>
      </c>
      <c r="AD17" s="4"/>
      <c r="AE17" s="31"/>
      <c r="AF17" s="14" t="s">
        <v>13</v>
      </c>
      <c r="AG17" s="19">
        <f>(AG8+AG9+AG10+AG11+AG12+AG13+AG14+AG15)*0.5/1.2</f>
        <v>20.833333333333336</v>
      </c>
      <c r="AH17" s="19">
        <f>(AH8+AH9+AH10+AH11+AH12+AH13+AH14+AH15)/1.2</f>
        <v>16.666666666666668</v>
      </c>
      <c r="AI17" s="19">
        <f>(AI8+AI9+AI10+AI11+AI12+AI13+AI14+AI15)/1.2</f>
        <v>16.666666666666668</v>
      </c>
      <c r="AJ17" s="51">
        <f>AG17+AH17+AI17</f>
        <v>54.16666666666667</v>
      </c>
      <c r="AK17" s="52"/>
      <c r="AL17" s="19"/>
      <c r="AM17" s="20">
        <f>AJ17*SUM(AE8:AE15)</f>
        <v>54.16666666666667</v>
      </c>
    </row>
    <row r="18" spans="1:39" ht="19.5" customHeight="1">
      <c r="A18" s="31"/>
      <c r="B18" s="14" t="s">
        <v>14</v>
      </c>
      <c r="C18" s="19">
        <f>((C8+C9+C10+C11+C12+C13+C14+C15)*0.5)/1.2*0.2</f>
        <v>25</v>
      </c>
      <c r="D18" s="19">
        <f>(D8+D9+D10+D11+D12+D13+D14+D15)/1.2*0.2</f>
        <v>36.66666666666667</v>
      </c>
      <c r="E18" s="19">
        <f>(E8+E9+E10+E11+E12+E13+E14+E15)/1.2*0.2</f>
        <v>16.666666666666668</v>
      </c>
      <c r="F18" s="51">
        <f>C18+D18+E18</f>
        <v>78.33333333333334</v>
      </c>
      <c r="G18" s="52"/>
      <c r="H18" s="19"/>
      <c r="I18" s="20">
        <f>F18*SUM(A8:A15)</f>
        <v>78.33333333333334</v>
      </c>
      <c r="K18" s="31"/>
      <c r="L18" s="14" t="s">
        <v>14</v>
      </c>
      <c r="M18" s="19">
        <f>((M8+M9+M10+M11+M12+M13+M14+M15)*0.5)/1.2*0.2</f>
        <v>25</v>
      </c>
      <c r="N18" s="19">
        <f>(N8+N9+N10+N11+N12+N13+N14+N15)/1.2*0.2</f>
        <v>36.66666666666667</v>
      </c>
      <c r="O18" s="19">
        <f>(O8+O9+O10+O11+O12+O13+O14+O15)/1.2*0.2</f>
        <v>16.666666666666668</v>
      </c>
      <c r="P18" s="51">
        <f>M18+N18+O18+(P15/1.2*0.2)</f>
        <v>111.66666666666669</v>
      </c>
      <c r="Q18" s="52"/>
      <c r="R18" s="19"/>
      <c r="S18" s="20">
        <f>P18*SUM(K8:K15)</f>
        <v>111.66666666666669</v>
      </c>
      <c r="T18" s="4"/>
      <c r="U18" s="31"/>
      <c r="V18" s="14" t="s">
        <v>14</v>
      </c>
      <c r="W18" s="19">
        <f>((W8+W9+W10+W11+W12+W13+W14+W15)*0.5)/1.2*0.2</f>
        <v>4.166666666666667</v>
      </c>
      <c r="X18" s="19">
        <f>(X8+X9+X10+X11+X12+X13+X14+X15)/1.2*0.2</f>
        <v>3.333333333333334</v>
      </c>
      <c r="Y18" s="19">
        <f>(Y8+Y9+Y10+Y11+Y12+Y13+Y14+Y15)/1.2*0.2</f>
        <v>6.666666666666668</v>
      </c>
      <c r="Z18" s="51">
        <f>W18+X18+Y18</f>
        <v>14.166666666666668</v>
      </c>
      <c r="AA18" s="52"/>
      <c r="AB18" s="19"/>
      <c r="AC18" s="20">
        <f>Z18*SUM(U8:U15)</f>
        <v>14.166666666666668</v>
      </c>
      <c r="AD18" s="4"/>
      <c r="AE18" s="31"/>
      <c r="AF18" s="14" t="s">
        <v>14</v>
      </c>
      <c r="AG18" s="19">
        <f>((AG8+AG9+AG10+AG11+AG12+AG13+AG14+AG15)*0.5)/1.2*0.2</f>
        <v>4.166666666666667</v>
      </c>
      <c r="AH18" s="19">
        <f>(AH8+AH9+AH10+AH11+AH12+AH13+AH14+AH15)/1.2*0.2</f>
        <v>3.333333333333334</v>
      </c>
      <c r="AI18" s="19">
        <f>(AI8+AI9+AI10+AI11+AI12+AI13+AI14+AI15)/1.2*0.2</f>
        <v>3.333333333333334</v>
      </c>
      <c r="AJ18" s="51">
        <f>AG18+AH18+AI18</f>
        <v>10.833333333333336</v>
      </c>
      <c r="AK18" s="52"/>
      <c r="AL18" s="19"/>
      <c r="AM18" s="20">
        <f>AJ18*SUM(AE8:AE15)</f>
        <v>10.833333333333336</v>
      </c>
    </row>
    <row r="19" spans="1:39" ht="19.5" customHeight="1" thickBot="1">
      <c r="A19" s="32"/>
      <c r="B19" s="39" t="s">
        <v>32</v>
      </c>
      <c r="C19" s="21">
        <f>(C8+C9+C10+C11+C12+C13+C14+C15)*0.5</f>
        <v>150</v>
      </c>
      <c r="D19" s="21"/>
      <c r="E19" s="21"/>
      <c r="F19" s="49">
        <f>C19+D19+E19</f>
        <v>150</v>
      </c>
      <c r="G19" s="50"/>
      <c r="H19" s="21"/>
      <c r="I19" s="22">
        <f>F19*SUM(A8:A15)</f>
        <v>150</v>
      </c>
      <c r="K19" s="32"/>
      <c r="L19" s="39" t="s">
        <v>32</v>
      </c>
      <c r="M19" s="21">
        <f>(M8+M9+M10+M11+M12+M13+M14+M15)*0.5</f>
        <v>150</v>
      </c>
      <c r="N19" s="21"/>
      <c r="O19" s="21"/>
      <c r="P19" s="49">
        <f>M19+N19+O19</f>
        <v>150</v>
      </c>
      <c r="Q19" s="50"/>
      <c r="R19" s="21"/>
      <c r="S19" s="22">
        <f>P19*SUM(K8:K15)</f>
        <v>150</v>
      </c>
      <c r="T19" s="4"/>
      <c r="U19" s="32"/>
      <c r="V19" s="39" t="s">
        <v>32</v>
      </c>
      <c r="W19" s="21">
        <f>(W8+W9+W10+W11+W12+W13+W14+W15)*0.5</f>
        <v>25</v>
      </c>
      <c r="X19" s="21"/>
      <c r="Y19" s="21"/>
      <c r="Z19" s="49">
        <f>W19+X19+Y19</f>
        <v>25</v>
      </c>
      <c r="AA19" s="50"/>
      <c r="AB19" s="21"/>
      <c r="AC19" s="22">
        <f>Z19*SUM(U8:U15)</f>
        <v>25</v>
      </c>
      <c r="AD19" s="4"/>
      <c r="AE19" s="32"/>
      <c r="AF19" s="39" t="s">
        <v>32</v>
      </c>
      <c r="AG19" s="21">
        <f>(AG8+AG9+AG10+AG11+AG12+AG13+AG14+AG15)*0.5</f>
        <v>25</v>
      </c>
      <c r="AH19" s="21"/>
      <c r="AI19" s="21"/>
      <c r="AJ19" s="49">
        <f>AG19+AH19+AI19</f>
        <v>25</v>
      </c>
      <c r="AK19" s="50"/>
      <c r="AL19" s="21"/>
      <c r="AM19" s="22">
        <f>AJ19*SUM(AE8:AE15)</f>
        <v>25</v>
      </c>
    </row>
    <row r="20" spans="1:38" ht="5.25" customHeight="1" thickBot="1">
      <c r="A20" s="4"/>
      <c r="B20" s="4"/>
      <c r="C20" s="4"/>
      <c r="D20" s="4"/>
      <c r="E20" s="4"/>
      <c r="F20" s="4"/>
      <c r="G20" s="4"/>
      <c r="H20" s="6"/>
      <c r="K20" s="4"/>
      <c r="L20" s="4"/>
      <c r="M20" s="4"/>
      <c r="N20" s="4"/>
      <c r="O20" s="4"/>
      <c r="P20" s="4"/>
      <c r="Q20" s="4"/>
      <c r="R20" s="6"/>
      <c r="S20" s="1"/>
      <c r="T20" s="4"/>
      <c r="U20" s="4"/>
      <c r="V20" s="4"/>
      <c r="W20" s="4"/>
      <c r="X20" s="4"/>
      <c r="Y20" s="4"/>
      <c r="Z20" s="4"/>
      <c r="AA20" s="4"/>
      <c r="AB20" s="6"/>
      <c r="AC20" s="1"/>
      <c r="AD20" s="4"/>
      <c r="AE20" s="4"/>
      <c r="AF20" s="4"/>
      <c r="AG20" s="4"/>
      <c r="AH20" s="4"/>
      <c r="AI20" s="4"/>
      <c r="AJ20" s="4"/>
      <c r="AK20" s="4"/>
      <c r="AL20" s="6"/>
    </row>
    <row r="21" spans="1:39" ht="19.5" customHeight="1" thickBot="1">
      <c r="A21" s="3"/>
      <c r="B21" s="3"/>
      <c r="C21" s="3"/>
      <c r="D21" s="3"/>
      <c r="E21" s="44" t="s">
        <v>0</v>
      </c>
      <c r="F21" s="45"/>
      <c r="G21" s="46">
        <f>SUM(I17:I19)</f>
        <v>620.0000000000001</v>
      </c>
      <c r="H21" s="47"/>
      <c r="I21" s="48"/>
      <c r="K21" s="3"/>
      <c r="L21" s="3"/>
      <c r="M21" s="3"/>
      <c r="N21" s="3"/>
      <c r="O21" s="44" t="s">
        <v>0</v>
      </c>
      <c r="P21" s="45"/>
      <c r="Q21" s="46">
        <f>SUM(S17:S19)</f>
        <v>820.0000000000002</v>
      </c>
      <c r="R21" s="47"/>
      <c r="S21" s="48"/>
      <c r="T21" s="3"/>
      <c r="U21" s="3"/>
      <c r="V21" s="3"/>
      <c r="W21" s="3"/>
      <c r="X21" s="3"/>
      <c r="Y21" s="44" t="s">
        <v>0</v>
      </c>
      <c r="Z21" s="45"/>
      <c r="AA21" s="46">
        <f>SUM(AC17:AC19)</f>
        <v>110.00000000000001</v>
      </c>
      <c r="AB21" s="47"/>
      <c r="AC21" s="48"/>
      <c r="AD21" s="3"/>
      <c r="AE21" s="3"/>
      <c r="AF21" s="3"/>
      <c r="AG21" s="3"/>
      <c r="AH21" s="3"/>
      <c r="AI21" s="44" t="s">
        <v>0</v>
      </c>
      <c r="AJ21" s="45"/>
      <c r="AK21" s="46">
        <f>SUM(AM17:AM19)</f>
        <v>90</v>
      </c>
      <c r="AL21" s="47"/>
      <c r="AM21" s="48"/>
    </row>
    <row r="22" spans="1:36" ht="15.75">
      <c r="A22" s="1" t="s">
        <v>40</v>
      </c>
      <c r="B22" s="15"/>
      <c r="C22" s="15"/>
      <c r="K22" s="15"/>
      <c r="L22" s="61" t="s">
        <v>39</v>
      </c>
      <c r="M22" s="15"/>
      <c r="N22" s="15"/>
      <c r="O22" s="15"/>
      <c r="P22" s="15"/>
      <c r="Q22" s="15"/>
      <c r="R22" s="29"/>
      <c r="T22" s="15"/>
      <c r="U22" s="15"/>
      <c r="V22" s="15"/>
      <c r="W22" s="15"/>
      <c r="X22" s="15"/>
      <c r="Y22" s="15"/>
      <c r="Z22" s="15"/>
      <c r="AA22" s="29"/>
      <c r="AC22" s="15"/>
      <c r="AD22" s="15"/>
      <c r="AE22" s="15"/>
      <c r="AF22" s="15"/>
      <c r="AG22" s="15"/>
      <c r="AH22" s="15"/>
      <c r="AI22" s="15"/>
      <c r="AJ22" s="29"/>
    </row>
    <row r="23" spans="2:16" ht="77.25" customHeight="1">
      <c r="B23" s="58" t="s">
        <v>38</v>
      </c>
      <c r="C23" s="58"/>
      <c r="D23" s="58"/>
      <c r="E23" s="58"/>
      <c r="F23" s="58"/>
      <c r="G23" s="58"/>
      <c r="H23" s="58"/>
      <c r="I23" s="58"/>
      <c r="L23" s="62" t="s">
        <v>41</v>
      </c>
      <c r="M23" s="62"/>
      <c r="N23" s="62"/>
      <c r="O23" s="62"/>
      <c r="P23" s="62"/>
    </row>
    <row r="24" spans="1:39" s="10" customFormat="1" ht="28.5" customHeight="1">
      <c r="A24" s="59" t="s">
        <v>17</v>
      </c>
      <c r="B24" s="59"/>
      <c r="C24" s="59"/>
      <c r="D24" s="59"/>
      <c r="E24" s="59"/>
      <c r="F24" s="59"/>
      <c r="G24" s="59"/>
      <c r="H24" s="59"/>
      <c r="I24" s="59"/>
      <c r="K24" s="59" t="s">
        <v>18</v>
      </c>
      <c r="L24" s="59"/>
      <c r="M24" s="59"/>
      <c r="N24" s="59"/>
      <c r="O24" s="59"/>
      <c r="P24" s="59"/>
      <c r="Q24" s="59"/>
      <c r="R24" s="59"/>
      <c r="S24" s="59"/>
      <c r="T24" s="27"/>
      <c r="U24" s="59" t="s">
        <v>3</v>
      </c>
      <c r="V24" s="59"/>
      <c r="W24" s="59"/>
      <c r="X24" s="59"/>
      <c r="Y24" s="59"/>
      <c r="Z24" s="59"/>
      <c r="AA24" s="59"/>
      <c r="AB24" s="59"/>
      <c r="AC24" s="59"/>
      <c r="AD24" s="27"/>
      <c r="AE24" s="59" t="s">
        <v>4</v>
      </c>
      <c r="AF24" s="59"/>
      <c r="AG24" s="59"/>
      <c r="AH24" s="59"/>
      <c r="AI24" s="59"/>
      <c r="AJ24" s="59"/>
      <c r="AK24" s="59"/>
      <c r="AL24" s="59"/>
      <c r="AM24" s="59"/>
    </row>
    <row r="25" spans="1:39" s="8" customFormat="1" ht="12.75" customHeight="1">
      <c r="A25" s="56" t="s">
        <v>21</v>
      </c>
      <c r="B25" s="56"/>
      <c r="C25" s="56"/>
      <c r="D25" s="56"/>
      <c r="E25" s="56"/>
      <c r="F25" s="56"/>
      <c r="G25" s="56"/>
      <c r="H25" s="56"/>
      <c r="I25" s="56"/>
      <c r="K25" s="56" t="s">
        <v>22</v>
      </c>
      <c r="L25" s="56"/>
      <c r="M25" s="56"/>
      <c r="N25" s="56"/>
      <c r="O25" s="56"/>
      <c r="P25" s="56"/>
      <c r="Q25" s="56"/>
      <c r="R25" s="56"/>
      <c r="S25" s="56"/>
      <c r="T25" s="7"/>
      <c r="U25" s="56" t="s">
        <v>23</v>
      </c>
      <c r="V25" s="56"/>
      <c r="W25" s="56"/>
      <c r="X25" s="56"/>
      <c r="Y25" s="56"/>
      <c r="Z25" s="56"/>
      <c r="AA25" s="56"/>
      <c r="AB25" s="56"/>
      <c r="AC25" s="56"/>
      <c r="AD25" s="7"/>
      <c r="AE25" s="56" t="s">
        <v>24</v>
      </c>
      <c r="AF25" s="56"/>
      <c r="AG25" s="56"/>
      <c r="AH25" s="56"/>
      <c r="AI25" s="56"/>
      <c r="AJ25" s="56"/>
      <c r="AK25" s="56"/>
      <c r="AL25" s="56"/>
      <c r="AM25" s="56"/>
    </row>
    <row r="26" spans="1:39" s="9" customFormat="1" ht="15" customHeight="1">
      <c r="A26" s="56"/>
      <c r="B26" s="56"/>
      <c r="C26" s="56"/>
      <c r="D26" s="56"/>
      <c r="E26" s="56"/>
      <c r="F26" s="56"/>
      <c r="G26" s="56"/>
      <c r="H26" s="56"/>
      <c r="I26" s="56"/>
      <c r="K26" s="56"/>
      <c r="L26" s="56"/>
      <c r="M26" s="56"/>
      <c r="N26" s="56"/>
      <c r="O26" s="56"/>
      <c r="P26" s="56"/>
      <c r="Q26" s="56"/>
      <c r="R26" s="56"/>
      <c r="S26" s="56"/>
      <c r="T26" s="7"/>
      <c r="U26" s="56"/>
      <c r="V26" s="56"/>
      <c r="W26" s="56"/>
      <c r="X26" s="56"/>
      <c r="Y26" s="56"/>
      <c r="Z26" s="56"/>
      <c r="AA26" s="56"/>
      <c r="AB26" s="56"/>
      <c r="AC26" s="56"/>
      <c r="AD26" s="7"/>
      <c r="AE26" s="56"/>
      <c r="AF26" s="56"/>
      <c r="AG26" s="56"/>
      <c r="AH26" s="56"/>
      <c r="AI26" s="56"/>
      <c r="AJ26" s="56"/>
      <c r="AK26" s="56"/>
      <c r="AL26" s="56"/>
      <c r="AM26" s="56"/>
    </row>
    <row r="27" spans="1:39" s="8" customFormat="1" ht="12.75" customHeight="1">
      <c r="A27" s="56"/>
      <c r="B27" s="56"/>
      <c r="C27" s="56"/>
      <c r="D27" s="56"/>
      <c r="E27" s="56"/>
      <c r="F27" s="56"/>
      <c r="G27" s="56"/>
      <c r="H27" s="56"/>
      <c r="I27" s="56"/>
      <c r="K27" s="56"/>
      <c r="L27" s="56"/>
      <c r="M27" s="56"/>
      <c r="N27" s="56"/>
      <c r="O27" s="56"/>
      <c r="P27" s="56"/>
      <c r="Q27" s="56"/>
      <c r="R27" s="56"/>
      <c r="S27" s="56"/>
      <c r="T27" s="7"/>
      <c r="U27" s="56"/>
      <c r="V27" s="56"/>
      <c r="W27" s="56"/>
      <c r="X27" s="56"/>
      <c r="Y27" s="56"/>
      <c r="Z27" s="56"/>
      <c r="AA27" s="56"/>
      <c r="AB27" s="56"/>
      <c r="AC27" s="56"/>
      <c r="AD27" s="7"/>
      <c r="AE27" s="56"/>
      <c r="AF27" s="56"/>
      <c r="AG27" s="56"/>
      <c r="AH27" s="56"/>
      <c r="AI27" s="56"/>
      <c r="AJ27" s="56"/>
      <c r="AK27" s="56"/>
      <c r="AL27" s="56"/>
      <c r="AM27" s="56"/>
    </row>
    <row r="28" spans="1:38" ht="7.5" customHeight="1" thickBot="1">
      <c r="A28" s="2"/>
      <c r="B28" s="2"/>
      <c r="C28" s="2"/>
      <c r="D28" s="2"/>
      <c r="E28" s="2"/>
      <c r="F28" s="2"/>
      <c r="G28" s="2"/>
      <c r="H28" s="2"/>
      <c r="K28" s="2"/>
      <c r="L28" s="2"/>
      <c r="M28" s="2"/>
      <c r="N28" s="2"/>
      <c r="O28" s="2"/>
      <c r="P28" s="2"/>
      <c r="Q28" s="2"/>
      <c r="R28" s="2"/>
      <c r="S28" s="1"/>
      <c r="T28" s="28"/>
      <c r="U28" s="2"/>
      <c r="V28" s="2"/>
      <c r="W28" s="2"/>
      <c r="X28" s="2"/>
      <c r="Y28" s="2"/>
      <c r="Z28" s="2"/>
      <c r="AA28" s="2"/>
      <c r="AB28" s="2"/>
      <c r="AC28" s="1"/>
      <c r="AD28" s="28"/>
      <c r="AE28" s="2"/>
      <c r="AF28" s="2"/>
      <c r="AG28" s="2"/>
      <c r="AH28" s="2"/>
      <c r="AI28" s="2"/>
      <c r="AJ28" s="2"/>
      <c r="AK28" s="2"/>
      <c r="AL28" s="2"/>
    </row>
    <row r="29" spans="1:39" ht="33.75">
      <c r="A29" s="16" t="s">
        <v>6</v>
      </c>
      <c r="B29" s="17" t="s">
        <v>7</v>
      </c>
      <c r="C29" s="37" t="s">
        <v>27</v>
      </c>
      <c r="D29" s="37" t="s">
        <v>28</v>
      </c>
      <c r="E29" s="37" t="s">
        <v>33</v>
      </c>
      <c r="F29" s="57" t="s">
        <v>8</v>
      </c>
      <c r="G29" s="57"/>
      <c r="H29" s="17"/>
      <c r="I29" s="18" t="s">
        <v>9</v>
      </c>
      <c r="K29" s="16" t="s">
        <v>6</v>
      </c>
      <c r="L29" s="17" t="s">
        <v>7</v>
      </c>
      <c r="M29" s="37" t="s">
        <v>27</v>
      </c>
      <c r="N29" s="37" t="s">
        <v>28</v>
      </c>
      <c r="O29" s="37" t="s">
        <v>33</v>
      </c>
      <c r="P29" s="57" t="s">
        <v>8</v>
      </c>
      <c r="Q29" s="57"/>
      <c r="R29" s="17"/>
      <c r="S29" s="18" t="s">
        <v>9</v>
      </c>
      <c r="T29" s="11"/>
      <c r="U29" s="16" t="s">
        <v>6</v>
      </c>
      <c r="V29" s="17" t="s">
        <v>7</v>
      </c>
      <c r="W29" s="37" t="s">
        <v>27</v>
      </c>
      <c r="X29" s="37" t="s">
        <v>28</v>
      </c>
      <c r="Y29" s="37" t="s">
        <v>33</v>
      </c>
      <c r="Z29" s="57" t="s">
        <v>8</v>
      </c>
      <c r="AA29" s="57"/>
      <c r="AB29" s="17"/>
      <c r="AC29" s="18" t="s">
        <v>9</v>
      </c>
      <c r="AD29" s="11"/>
      <c r="AE29" s="16" t="s">
        <v>6</v>
      </c>
      <c r="AF29" s="17" t="s">
        <v>7</v>
      </c>
      <c r="AG29" s="37" t="s">
        <v>27</v>
      </c>
      <c r="AH29" s="37" t="s">
        <v>28</v>
      </c>
      <c r="AI29" s="37" t="s">
        <v>33</v>
      </c>
      <c r="AJ29" s="57" t="s">
        <v>8</v>
      </c>
      <c r="AK29" s="57"/>
      <c r="AL29" s="17"/>
      <c r="AM29" s="18" t="s">
        <v>9</v>
      </c>
    </row>
    <row r="30" spans="1:39" ht="9" customHeight="1" thickBot="1">
      <c r="A30" s="25">
        <v>1</v>
      </c>
      <c r="B30" s="36"/>
      <c r="C30" s="36">
        <v>2</v>
      </c>
      <c r="D30" s="36">
        <v>3</v>
      </c>
      <c r="E30" s="36">
        <v>4</v>
      </c>
      <c r="F30" s="55" t="s">
        <v>30</v>
      </c>
      <c r="G30" s="55"/>
      <c r="H30" s="36"/>
      <c r="I30" s="26" t="s">
        <v>29</v>
      </c>
      <c r="K30" s="25">
        <v>1</v>
      </c>
      <c r="L30" s="36"/>
      <c r="M30" s="36">
        <v>2</v>
      </c>
      <c r="N30" s="36">
        <v>3</v>
      </c>
      <c r="O30" s="36">
        <v>4</v>
      </c>
      <c r="P30" s="55" t="s">
        <v>30</v>
      </c>
      <c r="Q30" s="55"/>
      <c r="R30" s="36"/>
      <c r="S30" s="26" t="s">
        <v>29</v>
      </c>
      <c r="T30" s="4"/>
      <c r="U30" s="25">
        <v>1</v>
      </c>
      <c r="V30" s="36"/>
      <c r="W30" s="36">
        <v>2</v>
      </c>
      <c r="X30" s="36">
        <v>3</v>
      </c>
      <c r="Y30" s="36">
        <v>4</v>
      </c>
      <c r="Z30" s="55" t="s">
        <v>30</v>
      </c>
      <c r="AA30" s="55"/>
      <c r="AB30" s="36"/>
      <c r="AC30" s="26" t="s">
        <v>29</v>
      </c>
      <c r="AD30" s="4"/>
      <c r="AE30" s="25">
        <v>1</v>
      </c>
      <c r="AF30" s="36"/>
      <c r="AG30" s="36">
        <v>2</v>
      </c>
      <c r="AH30" s="36">
        <v>3</v>
      </c>
      <c r="AI30" s="36">
        <v>4</v>
      </c>
      <c r="AJ30" s="55" t="s">
        <v>30</v>
      </c>
      <c r="AK30" s="55"/>
      <c r="AL30" s="36"/>
      <c r="AM30" s="26" t="s">
        <v>29</v>
      </c>
    </row>
    <row r="31" spans="1:39" ht="19.5" customHeight="1">
      <c r="A31" s="30"/>
      <c r="B31" s="33" t="s">
        <v>10</v>
      </c>
      <c r="C31" s="23"/>
      <c r="D31" s="23"/>
      <c r="E31" s="23"/>
      <c r="F31" s="54"/>
      <c r="G31" s="54"/>
      <c r="H31" s="23"/>
      <c r="I31" s="24"/>
      <c r="K31" s="30"/>
      <c r="L31" s="33" t="s">
        <v>10</v>
      </c>
      <c r="M31" s="23"/>
      <c r="N31" s="23"/>
      <c r="O31" s="23"/>
      <c r="P31" s="54"/>
      <c r="Q31" s="54"/>
      <c r="R31" s="23"/>
      <c r="S31" s="24"/>
      <c r="T31" s="4"/>
      <c r="U31" s="30"/>
      <c r="V31" s="33" t="s">
        <v>10</v>
      </c>
      <c r="W31" s="23"/>
      <c r="X31" s="23"/>
      <c r="Y31" s="23"/>
      <c r="Z31" s="54"/>
      <c r="AA31" s="54"/>
      <c r="AB31" s="23"/>
      <c r="AC31" s="24"/>
      <c r="AD31" s="4"/>
      <c r="AE31" s="30"/>
      <c r="AF31" s="33" t="s">
        <v>10</v>
      </c>
      <c r="AG31" s="23"/>
      <c r="AH31" s="23"/>
      <c r="AI31" s="23"/>
      <c r="AJ31" s="54"/>
      <c r="AK31" s="54"/>
      <c r="AL31" s="23"/>
      <c r="AM31" s="24"/>
    </row>
    <row r="32" spans="1:39" ht="19.5" customHeight="1">
      <c r="A32" s="31"/>
      <c r="B32" s="34" t="s">
        <v>5</v>
      </c>
      <c r="C32" s="19"/>
      <c r="D32" s="19"/>
      <c r="E32" s="19"/>
      <c r="F32" s="53"/>
      <c r="G32" s="53"/>
      <c r="H32" s="19"/>
      <c r="I32" s="20"/>
      <c r="K32" s="31"/>
      <c r="L32" s="34" t="s">
        <v>5</v>
      </c>
      <c r="M32" s="19"/>
      <c r="N32" s="19"/>
      <c r="O32" s="19"/>
      <c r="P32" s="53"/>
      <c r="Q32" s="53"/>
      <c r="R32" s="19"/>
      <c r="S32" s="20"/>
      <c r="T32" s="4"/>
      <c r="U32" s="31"/>
      <c r="V32" s="34" t="s">
        <v>5</v>
      </c>
      <c r="W32" s="19"/>
      <c r="X32" s="19"/>
      <c r="Y32" s="19"/>
      <c r="Z32" s="53"/>
      <c r="AA32" s="53"/>
      <c r="AB32" s="19"/>
      <c r="AC32" s="20"/>
      <c r="AD32" s="4"/>
      <c r="AE32" s="31"/>
      <c r="AF32" s="34" t="s">
        <v>5</v>
      </c>
      <c r="AG32" s="19"/>
      <c r="AH32" s="19"/>
      <c r="AI32" s="19"/>
      <c r="AJ32" s="53"/>
      <c r="AK32" s="53"/>
      <c r="AL32" s="19"/>
      <c r="AM32" s="20"/>
    </row>
    <row r="33" spans="1:39" ht="19.5" customHeight="1">
      <c r="A33" s="31"/>
      <c r="B33" s="34" t="s">
        <v>11</v>
      </c>
      <c r="C33" s="19"/>
      <c r="D33" s="19"/>
      <c r="E33" s="19"/>
      <c r="F33" s="53"/>
      <c r="G33" s="53"/>
      <c r="H33" s="19"/>
      <c r="I33" s="20"/>
      <c r="K33" s="31"/>
      <c r="L33" s="34" t="s">
        <v>11</v>
      </c>
      <c r="M33" s="19"/>
      <c r="N33" s="19"/>
      <c r="O33" s="19"/>
      <c r="P33" s="53"/>
      <c r="Q33" s="53"/>
      <c r="R33" s="19"/>
      <c r="S33" s="20"/>
      <c r="T33" s="4"/>
      <c r="U33" s="31"/>
      <c r="V33" s="34" t="s">
        <v>11</v>
      </c>
      <c r="W33" s="19"/>
      <c r="X33" s="19"/>
      <c r="Y33" s="19"/>
      <c r="Z33" s="53"/>
      <c r="AA33" s="53"/>
      <c r="AB33" s="19"/>
      <c r="AC33" s="20"/>
      <c r="AD33" s="12"/>
      <c r="AE33" s="31"/>
      <c r="AF33" s="34" t="s">
        <v>11</v>
      </c>
      <c r="AG33" s="19"/>
      <c r="AH33" s="19"/>
      <c r="AI33" s="19"/>
      <c r="AJ33" s="53"/>
      <c r="AK33" s="53"/>
      <c r="AL33" s="19"/>
      <c r="AM33" s="20"/>
    </row>
    <row r="34" spans="1:39" ht="19.5" customHeight="1">
      <c r="A34" s="31"/>
      <c r="B34" s="34" t="s">
        <v>1</v>
      </c>
      <c r="C34" s="19"/>
      <c r="D34" s="19"/>
      <c r="E34" s="19"/>
      <c r="F34" s="53"/>
      <c r="G34" s="53"/>
      <c r="H34" s="19"/>
      <c r="I34" s="20"/>
      <c r="K34" s="31"/>
      <c r="L34" s="34" t="s">
        <v>1</v>
      </c>
      <c r="M34" s="19"/>
      <c r="N34" s="19"/>
      <c r="O34" s="19"/>
      <c r="P34" s="53"/>
      <c r="Q34" s="53"/>
      <c r="R34" s="19"/>
      <c r="S34" s="20"/>
      <c r="T34" s="4"/>
      <c r="U34" s="31"/>
      <c r="V34" s="34" t="s">
        <v>1</v>
      </c>
      <c r="W34" s="19"/>
      <c r="X34" s="19"/>
      <c r="Y34" s="19"/>
      <c r="Z34" s="53"/>
      <c r="AA34" s="53"/>
      <c r="AB34" s="19"/>
      <c r="AC34" s="20"/>
      <c r="AD34" s="4"/>
      <c r="AE34" s="31">
        <v>1</v>
      </c>
      <c r="AF34" s="34" t="s">
        <v>1</v>
      </c>
      <c r="AG34" s="19">
        <v>30</v>
      </c>
      <c r="AH34" s="35" t="s">
        <v>26</v>
      </c>
      <c r="AI34" s="19">
        <v>20</v>
      </c>
      <c r="AJ34" s="54">
        <f>AG34+AI34</f>
        <v>50</v>
      </c>
      <c r="AK34" s="54"/>
      <c r="AL34" s="23"/>
      <c r="AM34" s="24">
        <f>AJ34*AE34</f>
        <v>50</v>
      </c>
    </row>
    <row r="35" spans="1:39" ht="19.5" customHeight="1">
      <c r="A35" s="31"/>
      <c r="B35" s="34" t="s">
        <v>25</v>
      </c>
      <c r="C35" s="19"/>
      <c r="D35" s="19"/>
      <c r="E35" s="19"/>
      <c r="F35" s="53"/>
      <c r="G35" s="53"/>
      <c r="H35" s="19"/>
      <c r="I35" s="20"/>
      <c r="K35" s="31"/>
      <c r="L35" s="34" t="s">
        <v>25</v>
      </c>
      <c r="M35" s="19"/>
      <c r="N35" s="19"/>
      <c r="O35" s="19"/>
      <c r="P35" s="53"/>
      <c r="Q35" s="53"/>
      <c r="R35" s="19"/>
      <c r="S35" s="20"/>
      <c r="T35" s="4"/>
      <c r="U35" s="31">
        <v>1</v>
      </c>
      <c r="V35" s="34" t="s">
        <v>25</v>
      </c>
      <c r="W35" s="19">
        <v>400</v>
      </c>
      <c r="X35" s="19">
        <v>400</v>
      </c>
      <c r="Y35" s="19">
        <v>600</v>
      </c>
      <c r="Z35" s="54">
        <f>W35+X35+Y35</f>
        <v>1400</v>
      </c>
      <c r="AA35" s="54"/>
      <c r="AB35" s="19"/>
      <c r="AC35" s="24">
        <f>Z35*U35</f>
        <v>1400</v>
      </c>
      <c r="AD35" s="4"/>
      <c r="AE35" s="31"/>
      <c r="AF35" s="34" t="s">
        <v>25</v>
      </c>
      <c r="AG35" s="19"/>
      <c r="AH35" s="19"/>
      <c r="AI35" s="19"/>
      <c r="AJ35" s="53"/>
      <c r="AK35" s="53"/>
      <c r="AL35" s="19"/>
      <c r="AM35" s="20"/>
    </row>
    <row r="36" spans="1:39" ht="19.5" customHeight="1">
      <c r="A36" s="31">
        <v>1</v>
      </c>
      <c r="B36" s="38" t="s">
        <v>31</v>
      </c>
      <c r="C36" s="19">
        <v>200</v>
      </c>
      <c r="D36" s="19">
        <v>200</v>
      </c>
      <c r="E36" s="23">
        <v>600</v>
      </c>
      <c r="F36" s="54">
        <f>C36+D36+E36</f>
        <v>1000</v>
      </c>
      <c r="G36" s="54"/>
      <c r="H36" s="23"/>
      <c r="I36" s="24">
        <f>F36*A36</f>
        <v>1000</v>
      </c>
      <c r="K36" s="31">
        <v>1</v>
      </c>
      <c r="L36" s="38" t="s">
        <v>31</v>
      </c>
      <c r="M36" s="19">
        <v>100</v>
      </c>
      <c r="N36" s="19">
        <v>200</v>
      </c>
      <c r="O36" s="23">
        <v>600</v>
      </c>
      <c r="P36" s="54">
        <f>M36+N36+O36</f>
        <v>900</v>
      </c>
      <c r="Q36" s="54"/>
      <c r="R36" s="23"/>
      <c r="S36" s="24">
        <f>P36*K36</f>
        <v>900</v>
      </c>
      <c r="T36" s="4"/>
      <c r="U36" s="31"/>
      <c r="V36" s="38" t="s">
        <v>31</v>
      </c>
      <c r="W36" s="19"/>
      <c r="X36" s="19"/>
      <c r="Y36" s="23"/>
      <c r="Z36" s="54"/>
      <c r="AA36" s="54"/>
      <c r="AB36" s="23"/>
      <c r="AC36" s="24"/>
      <c r="AD36" s="4"/>
      <c r="AE36" s="31"/>
      <c r="AF36" s="38" t="s">
        <v>31</v>
      </c>
      <c r="AG36" s="19"/>
      <c r="AH36" s="19"/>
      <c r="AI36" s="19"/>
      <c r="AJ36" s="53"/>
      <c r="AK36" s="53"/>
      <c r="AL36" s="19"/>
      <c r="AM36" s="20"/>
    </row>
    <row r="37" spans="1:39" ht="21.75" customHeight="1">
      <c r="A37" s="31"/>
      <c r="B37" s="38" t="s">
        <v>12</v>
      </c>
      <c r="C37" s="19"/>
      <c r="D37" s="19"/>
      <c r="E37" s="19"/>
      <c r="F37" s="53"/>
      <c r="G37" s="53"/>
      <c r="H37" s="19"/>
      <c r="I37" s="20"/>
      <c r="K37" s="31"/>
      <c r="L37" s="38" t="s">
        <v>12</v>
      </c>
      <c r="M37" s="19"/>
      <c r="N37" s="19"/>
      <c r="O37" s="19"/>
      <c r="P37" s="53"/>
      <c r="Q37" s="53"/>
      <c r="R37" s="19"/>
      <c r="S37" s="20"/>
      <c r="T37" s="4"/>
      <c r="U37" s="31"/>
      <c r="V37" s="38" t="s">
        <v>12</v>
      </c>
      <c r="W37" s="19"/>
      <c r="X37" s="19"/>
      <c r="Y37" s="19"/>
      <c r="Z37" s="53"/>
      <c r="AA37" s="53"/>
      <c r="AB37" s="19"/>
      <c r="AC37" s="20"/>
      <c r="AD37" s="4"/>
      <c r="AE37" s="31"/>
      <c r="AF37" s="38" t="s">
        <v>12</v>
      </c>
      <c r="AG37" s="19"/>
      <c r="AH37" s="19"/>
      <c r="AI37" s="19"/>
      <c r="AJ37" s="53"/>
      <c r="AK37" s="53"/>
      <c r="AL37" s="19"/>
      <c r="AM37" s="20"/>
    </row>
    <row r="38" spans="1:39" ht="19.5" customHeight="1">
      <c r="A38" s="31"/>
      <c r="B38" s="13"/>
      <c r="C38" s="19"/>
      <c r="D38" s="19"/>
      <c r="E38" s="19"/>
      <c r="F38" s="53"/>
      <c r="G38" s="53"/>
      <c r="H38" s="19"/>
      <c r="I38" s="20"/>
      <c r="K38" s="31"/>
      <c r="L38" s="13"/>
      <c r="M38" s="19"/>
      <c r="N38" s="19"/>
      <c r="O38" s="19"/>
      <c r="P38" s="53"/>
      <c r="Q38" s="53"/>
      <c r="R38" s="19"/>
      <c r="S38" s="20"/>
      <c r="T38" s="4"/>
      <c r="U38" s="31"/>
      <c r="V38" s="13"/>
      <c r="W38" s="19"/>
      <c r="X38" s="19"/>
      <c r="Y38" s="19"/>
      <c r="Z38" s="53"/>
      <c r="AA38" s="53"/>
      <c r="AB38" s="19"/>
      <c r="AC38" s="20"/>
      <c r="AD38" s="4"/>
      <c r="AE38" s="31"/>
      <c r="AF38" s="13"/>
      <c r="AG38" s="19"/>
      <c r="AH38" s="19"/>
      <c r="AI38" s="19"/>
      <c r="AJ38" s="53"/>
      <c r="AK38" s="53"/>
      <c r="AL38" s="19"/>
      <c r="AM38" s="20"/>
    </row>
    <row r="39" spans="1:39" ht="3" customHeight="1">
      <c r="A39" s="31"/>
      <c r="B39" s="13"/>
      <c r="C39" s="19"/>
      <c r="D39" s="19"/>
      <c r="E39" s="19"/>
      <c r="F39" s="53"/>
      <c r="G39" s="53"/>
      <c r="H39" s="19"/>
      <c r="I39" s="20"/>
      <c r="K39" s="31"/>
      <c r="L39" s="13"/>
      <c r="M39" s="19"/>
      <c r="N39" s="19"/>
      <c r="O39" s="19"/>
      <c r="P39" s="53"/>
      <c r="Q39" s="53"/>
      <c r="R39" s="19"/>
      <c r="S39" s="20"/>
      <c r="T39" s="4"/>
      <c r="U39" s="31"/>
      <c r="V39" s="13"/>
      <c r="W39" s="19"/>
      <c r="X39" s="19"/>
      <c r="Y39" s="19"/>
      <c r="Z39" s="53"/>
      <c r="AA39" s="53"/>
      <c r="AB39" s="19"/>
      <c r="AC39" s="20"/>
      <c r="AD39" s="4"/>
      <c r="AE39" s="31"/>
      <c r="AF39" s="13"/>
      <c r="AG39" s="19"/>
      <c r="AH39" s="19"/>
      <c r="AI39" s="19"/>
      <c r="AJ39" s="53"/>
      <c r="AK39" s="53"/>
      <c r="AL39" s="19"/>
      <c r="AM39" s="20"/>
    </row>
    <row r="40" spans="1:39" ht="19.5" customHeight="1">
      <c r="A40" s="31"/>
      <c r="B40" s="14" t="s">
        <v>13</v>
      </c>
      <c r="C40" s="19">
        <f>(C31+C32+C33+C34+C35+C36+C37+C38)*0.5/1.2</f>
        <v>83.33333333333334</v>
      </c>
      <c r="D40" s="19">
        <f>(D31+D32+D33+D34+D35+D36+D37+D38)/1.2</f>
        <v>166.66666666666669</v>
      </c>
      <c r="E40" s="19">
        <f>(E31+E32+E33+E34+E35+E36+E37+E38)/1.2</f>
        <v>500</v>
      </c>
      <c r="F40" s="51">
        <f>C40+D40+E40</f>
        <v>750</v>
      </c>
      <c r="G40" s="52"/>
      <c r="H40" s="19"/>
      <c r="I40" s="20">
        <f>F40*SUM(A31:A38)</f>
        <v>750</v>
      </c>
      <c r="K40" s="31"/>
      <c r="L40" s="14" t="s">
        <v>13</v>
      </c>
      <c r="M40" s="19">
        <f>(M31+M32+M33+M34+M35+M36+M37+M38)*0.5/1.2</f>
        <v>41.66666666666667</v>
      </c>
      <c r="N40" s="19">
        <f>(N31+N32+N33+N34+N35+N36+N37+N38)/1.2</f>
        <v>166.66666666666669</v>
      </c>
      <c r="O40" s="19">
        <f>(O31+O32+O33+O34+O35+O36+O37+O38)/1.2</f>
        <v>500</v>
      </c>
      <c r="P40" s="51">
        <f>M40+N40+O40</f>
        <v>708.3333333333334</v>
      </c>
      <c r="Q40" s="52"/>
      <c r="R40" s="19"/>
      <c r="S40" s="20">
        <f>P40*SUM(K31:K38)</f>
        <v>708.3333333333334</v>
      </c>
      <c r="T40" s="4"/>
      <c r="U40" s="31"/>
      <c r="V40" s="14" t="s">
        <v>13</v>
      </c>
      <c r="W40" s="19">
        <f>(W31+W32+W33+W34+W35+W36+W37+W38)*0.5/1.2</f>
        <v>166.66666666666669</v>
      </c>
      <c r="X40" s="19">
        <f>(X31+X32+X33+X34+X35+X36+X37+X38)/1.2</f>
        <v>333.33333333333337</v>
      </c>
      <c r="Y40" s="19">
        <f>(Y31+Y32+Y33+Y34+Y35+Y36+Y37+Y38)/1.2</f>
        <v>500</v>
      </c>
      <c r="Z40" s="51">
        <f>W40+X40+Y40</f>
        <v>1000</v>
      </c>
      <c r="AA40" s="52"/>
      <c r="AB40" s="19"/>
      <c r="AC40" s="20">
        <f>Z40*SUM(U31:U38)</f>
        <v>1000</v>
      </c>
      <c r="AD40" s="4"/>
      <c r="AE40" s="31"/>
      <c r="AF40" s="14" t="s">
        <v>13</v>
      </c>
      <c r="AG40" s="19">
        <f>(AG31+AG32+AG33+AG34+AG35+AG36+AG37+AG38)*0.5/1.2</f>
        <v>12.5</v>
      </c>
      <c r="AH40" s="19"/>
      <c r="AI40" s="19">
        <f>(AI31+AI32+AI33+AI34+AI35+AI36+AI37+AI38)/1.2</f>
        <v>16.666666666666668</v>
      </c>
      <c r="AJ40" s="51">
        <f>AG40+AH40+AI40</f>
        <v>29.166666666666668</v>
      </c>
      <c r="AK40" s="52"/>
      <c r="AL40" s="19"/>
      <c r="AM40" s="20">
        <f>AJ40*SUM(AE31:AE38)</f>
        <v>29.166666666666668</v>
      </c>
    </row>
    <row r="41" spans="1:39" ht="19.5" customHeight="1">
      <c r="A41" s="31"/>
      <c r="B41" s="14" t="s">
        <v>14</v>
      </c>
      <c r="C41" s="19">
        <f>((C31+C32+C33+C34+C35+C36+C37+C38)*0.5)/1.2*0.2</f>
        <v>16.666666666666668</v>
      </c>
      <c r="D41" s="19">
        <f>(D31+D32+D33+D34+D35+D36+D37+D38)/1.2*0.2</f>
        <v>33.333333333333336</v>
      </c>
      <c r="E41" s="19">
        <f>(E31+E32+E33+E34+E35+E36+E37+E38)/1.2*0.2</f>
        <v>100</v>
      </c>
      <c r="F41" s="51">
        <f>C41+D41+E41</f>
        <v>150</v>
      </c>
      <c r="G41" s="52"/>
      <c r="H41" s="19"/>
      <c r="I41" s="20">
        <f>F41*SUM(A31:A38)</f>
        <v>150</v>
      </c>
      <c r="K41" s="31"/>
      <c r="L41" s="14" t="s">
        <v>14</v>
      </c>
      <c r="M41" s="19">
        <f>((M31+M32+M33+M34+M35+M36+M37+M38)*0.5)/1.2*0.2</f>
        <v>8.333333333333334</v>
      </c>
      <c r="N41" s="19">
        <f>(N31+N32+N33+N34+N35+N36+N37+N38)/1.2*0.2</f>
        <v>33.333333333333336</v>
      </c>
      <c r="O41" s="19">
        <f>(O31+O32+O33+O34+O35+O36+O37+O38)/1.2*0.2</f>
        <v>100</v>
      </c>
      <c r="P41" s="51">
        <f>M41+N41+O41</f>
        <v>141.66666666666669</v>
      </c>
      <c r="Q41" s="52"/>
      <c r="R41" s="19"/>
      <c r="S41" s="20">
        <f>P41*SUM(K31:K38)</f>
        <v>141.66666666666669</v>
      </c>
      <c r="T41" s="4"/>
      <c r="U41" s="31"/>
      <c r="V41" s="14" t="s">
        <v>14</v>
      </c>
      <c r="W41" s="19">
        <f>((W31+W32+W33+W34+W35+W36+W37+W38)*0.5)/1.2*0.2</f>
        <v>33.333333333333336</v>
      </c>
      <c r="X41" s="19">
        <f>(X31+X32+X33+X34+X35+X36+X37+X38)/1.2*0.2</f>
        <v>66.66666666666667</v>
      </c>
      <c r="Y41" s="19">
        <f>(Y31+Y32+Y33+Y34+Y35+Y36+Y37+Y38)/1.2*0.2</f>
        <v>100</v>
      </c>
      <c r="Z41" s="51">
        <f>W41+X41+Y41</f>
        <v>200</v>
      </c>
      <c r="AA41" s="52"/>
      <c r="AB41" s="19"/>
      <c r="AC41" s="20">
        <f>Z41*SUM(U31:U38)</f>
        <v>200</v>
      </c>
      <c r="AD41" s="4"/>
      <c r="AE41" s="31"/>
      <c r="AF41" s="14" t="s">
        <v>14</v>
      </c>
      <c r="AG41" s="19">
        <f>((AG31+AG32+AG33+AG34+AG35+AG36+AG37+AG38)*0.5)/1.2*0.2</f>
        <v>2.5</v>
      </c>
      <c r="AH41" s="19"/>
      <c r="AI41" s="19">
        <f>(AI31+AI32+AI33+AI34+AI35+AI36+AI37+AI38)/1.2*0.2</f>
        <v>3.333333333333334</v>
      </c>
      <c r="AJ41" s="51">
        <f>AG41+AH41+AI41</f>
        <v>5.833333333333334</v>
      </c>
      <c r="AK41" s="52"/>
      <c r="AL41" s="19"/>
      <c r="AM41" s="20">
        <f>AJ41*SUM(AE31:AE38)</f>
        <v>5.833333333333334</v>
      </c>
    </row>
    <row r="42" spans="1:39" ht="19.5" customHeight="1" thickBot="1">
      <c r="A42" s="32"/>
      <c r="B42" s="39" t="s">
        <v>32</v>
      </c>
      <c r="C42" s="21">
        <f>(C31+C32+C33+C34+C35+C36+C37+C38)*0.5</f>
        <v>100</v>
      </c>
      <c r="D42" s="21"/>
      <c r="E42" s="21"/>
      <c r="F42" s="49">
        <f>C42+D42+E42</f>
        <v>100</v>
      </c>
      <c r="G42" s="50"/>
      <c r="H42" s="21"/>
      <c r="I42" s="22">
        <f>F42*SUM(A31:A38)</f>
        <v>100</v>
      </c>
      <c r="K42" s="32"/>
      <c r="L42" s="39" t="s">
        <v>32</v>
      </c>
      <c r="M42" s="21">
        <f>(M31+M32+M33+M34+M35+M36+M37+M38)*0.5</f>
        <v>50</v>
      </c>
      <c r="N42" s="21"/>
      <c r="O42" s="21"/>
      <c r="P42" s="49">
        <f>M42+N42+O42</f>
        <v>50</v>
      </c>
      <c r="Q42" s="50"/>
      <c r="R42" s="21"/>
      <c r="S42" s="22">
        <f>P42*SUM(K31:K38)</f>
        <v>50</v>
      </c>
      <c r="T42" s="4"/>
      <c r="U42" s="32"/>
      <c r="V42" s="39" t="s">
        <v>32</v>
      </c>
      <c r="W42" s="21">
        <f>(W31+W32+W33+W34+W35+W36+W37+W38)*0.5</f>
        <v>200</v>
      </c>
      <c r="X42" s="21"/>
      <c r="Y42" s="21"/>
      <c r="Z42" s="49">
        <f>W42+X42+Y42</f>
        <v>200</v>
      </c>
      <c r="AA42" s="50"/>
      <c r="AB42" s="21"/>
      <c r="AC42" s="22">
        <f>Z42*SUM(U31:U38)</f>
        <v>200</v>
      </c>
      <c r="AD42" s="4"/>
      <c r="AE42" s="32"/>
      <c r="AF42" s="39" t="s">
        <v>32</v>
      </c>
      <c r="AG42" s="21">
        <f>(AG31+AG32+AG33+AG34+AG35+AG36+AG37+AG38)*0.5</f>
        <v>15</v>
      </c>
      <c r="AH42" s="21"/>
      <c r="AI42" s="21"/>
      <c r="AJ42" s="49">
        <f>AG42+AH42+AI42</f>
        <v>15</v>
      </c>
      <c r="AK42" s="50"/>
      <c r="AL42" s="21"/>
      <c r="AM42" s="22">
        <f>AJ42*SUM(AE31:AE38)</f>
        <v>15</v>
      </c>
    </row>
    <row r="43" spans="1:38" ht="5.25" customHeight="1" thickBot="1">
      <c r="A43" s="4"/>
      <c r="B43" s="4"/>
      <c r="C43" s="4"/>
      <c r="D43" s="4"/>
      <c r="E43" s="4"/>
      <c r="F43" s="4"/>
      <c r="G43" s="4"/>
      <c r="H43" s="6"/>
      <c r="K43" s="4"/>
      <c r="L43" s="4"/>
      <c r="M43" s="4"/>
      <c r="N43" s="4"/>
      <c r="O43" s="4"/>
      <c r="P43" s="4"/>
      <c r="Q43" s="4"/>
      <c r="R43" s="6"/>
      <c r="S43" s="1"/>
      <c r="T43" s="4"/>
      <c r="U43" s="4"/>
      <c r="V43" s="4"/>
      <c r="W43" s="4"/>
      <c r="X43" s="4"/>
      <c r="Y43" s="4"/>
      <c r="Z43" s="4"/>
      <c r="AA43" s="4"/>
      <c r="AB43" s="6"/>
      <c r="AC43" s="1"/>
      <c r="AD43" s="4"/>
      <c r="AE43" s="4"/>
      <c r="AF43" s="4"/>
      <c r="AG43" s="4"/>
      <c r="AH43" s="4"/>
      <c r="AI43" s="4"/>
      <c r="AJ43" s="4"/>
      <c r="AK43" s="4"/>
      <c r="AL43" s="6"/>
    </row>
    <row r="44" spans="1:39" ht="19.5" customHeight="1" thickBot="1">
      <c r="A44" s="3"/>
      <c r="B44" s="3"/>
      <c r="C44" s="3"/>
      <c r="D44" s="3"/>
      <c r="E44" s="44" t="s">
        <v>0</v>
      </c>
      <c r="F44" s="45"/>
      <c r="G44" s="46">
        <f>SUM(I40:I42)</f>
        <v>1000</v>
      </c>
      <c r="H44" s="47"/>
      <c r="I44" s="48"/>
      <c r="K44" s="3"/>
      <c r="L44" s="3"/>
      <c r="M44" s="3"/>
      <c r="N44" s="3"/>
      <c r="O44" s="44" t="s">
        <v>0</v>
      </c>
      <c r="P44" s="45"/>
      <c r="Q44" s="46">
        <f>SUM(S40:S42)</f>
        <v>900</v>
      </c>
      <c r="R44" s="47"/>
      <c r="S44" s="48"/>
      <c r="T44" s="3"/>
      <c r="U44" s="3"/>
      <c r="V44" s="3"/>
      <c r="W44" s="3"/>
      <c r="X44" s="3"/>
      <c r="Y44" s="44" t="s">
        <v>0</v>
      </c>
      <c r="Z44" s="45"/>
      <c r="AA44" s="46">
        <f>SUM(AC40:AC42)</f>
        <v>1400</v>
      </c>
      <c r="AB44" s="47"/>
      <c r="AC44" s="48"/>
      <c r="AD44" s="3"/>
      <c r="AE44" s="3"/>
      <c r="AF44" s="3"/>
      <c r="AG44" s="3"/>
      <c r="AH44" s="3"/>
      <c r="AI44" s="44" t="s">
        <v>0</v>
      </c>
      <c r="AJ44" s="45"/>
      <c r="AK44" s="46">
        <f>SUM(AM40:AM42)</f>
        <v>50</v>
      </c>
      <c r="AL44" s="47"/>
      <c r="AM44" s="48"/>
    </row>
    <row r="45" spans="1:9" ht="15">
      <c r="A45" s="5"/>
      <c r="B45" s="5"/>
      <c r="C45" s="5"/>
      <c r="D45" s="5"/>
      <c r="E45" s="5"/>
      <c r="F45" s="5"/>
      <c r="G45" s="5"/>
      <c r="H45" s="5"/>
      <c r="I45" s="5"/>
    </row>
  </sheetData>
  <sheetProtection selectLockedCells="1"/>
  <protectedRanges>
    <protectedRange password="CE28" sqref="F9:F10 H14 P32:P33 R37 Z32:Z33 AB37 AJ32:AJ33 AL37 P9:P10 R14" name="Range3"/>
    <protectedRange password="CE28" sqref="H14 F9:F10 F12 R37 P32:P33 P35 AB37 Z32:Z33 AL37 AJ32:AJ33 AJ35 R14 P9:P10 P12" name="Range1"/>
    <protectedRange password="CE28" sqref="H14 F9:F10 R37 P32:P33 AB37 Z32:Z33 AL37 AJ32:AJ33 R14 P9:P10" name="Range2"/>
    <protectedRange password="CE28" sqref="Z9 AB14" name="Range3_1"/>
    <protectedRange password="CE28" sqref="AB14 Z9 Z12" name="Range1_1"/>
    <protectedRange password="CE28" sqref="AB14 Z9" name="Range2_1"/>
    <protectedRange password="CE28" sqref="AJ10 AL14" name="Range3_2"/>
    <protectedRange password="CE28" sqref="AL14 AJ10 AJ12" name="Range1_2"/>
    <protectedRange password="CE28" sqref="AL14 AJ10" name="Range2_2"/>
    <protectedRange password="CE28" sqref="F32:F33 H37" name="Range3_3"/>
    <protectedRange password="CE28" sqref="H37 F32:F33 F35" name="Range1_3"/>
    <protectedRange password="CE28" sqref="H37 F32:F33" name="Range2_3"/>
  </protectedRanges>
  <mergeCells count="146">
    <mergeCell ref="L23:P23"/>
    <mergeCell ref="A1:I1"/>
    <mergeCell ref="K1:S1"/>
    <mergeCell ref="U1:AC1"/>
    <mergeCell ref="AE1:AM1"/>
    <mergeCell ref="A2:I4"/>
    <mergeCell ref="K2:S4"/>
    <mergeCell ref="U2:AC4"/>
    <mergeCell ref="AE2:AM4"/>
    <mergeCell ref="F6:G6"/>
    <mergeCell ref="P6:Q6"/>
    <mergeCell ref="Z6:AA6"/>
    <mergeCell ref="AJ6:AK6"/>
    <mergeCell ref="F7:G7"/>
    <mergeCell ref="P7:Q7"/>
    <mergeCell ref="Z7:AA7"/>
    <mergeCell ref="AJ7:AK7"/>
    <mergeCell ref="F8:G8"/>
    <mergeCell ref="P8:Q8"/>
    <mergeCell ref="Z8:AA8"/>
    <mergeCell ref="AJ8:AK8"/>
    <mergeCell ref="F9:G9"/>
    <mergeCell ref="P9:Q9"/>
    <mergeCell ref="Z9:AA9"/>
    <mergeCell ref="AJ9:AK9"/>
    <mergeCell ref="F10:G10"/>
    <mergeCell ref="P10:Q10"/>
    <mergeCell ref="Z10:AA10"/>
    <mergeCell ref="AJ10:AK10"/>
    <mergeCell ref="F11:G11"/>
    <mergeCell ref="P11:Q11"/>
    <mergeCell ref="Z11:AA11"/>
    <mergeCell ref="AJ11:AK11"/>
    <mergeCell ref="AJ15:AK15"/>
    <mergeCell ref="F12:G12"/>
    <mergeCell ref="P12:Q12"/>
    <mergeCell ref="Z12:AA12"/>
    <mergeCell ref="AJ12:AK12"/>
    <mergeCell ref="F13:G13"/>
    <mergeCell ref="P13:Q13"/>
    <mergeCell ref="Z13:AA13"/>
    <mergeCell ref="AJ13:AK13"/>
    <mergeCell ref="P17:Q17"/>
    <mergeCell ref="Z17:AA17"/>
    <mergeCell ref="AJ17:AK17"/>
    <mergeCell ref="F14:G14"/>
    <mergeCell ref="P14:Q14"/>
    <mergeCell ref="Z14:AA14"/>
    <mergeCell ref="AJ14:AK14"/>
    <mergeCell ref="F15:G15"/>
    <mergeCell ref="P15:Q15"/>
    <mergeCell ref="Z15:AA15"/>
    <mergeCell ref="AJ18:AK18"/>
    <mergeCell ref="F19:G19"/>
    <mergeCell ref="P19:Q19"/>
    <mergeCell ref="Z19:AA19"/>
    <mergeCell ref="AJ19:AK19"/>
    <mergeCell ref="F16:G16"/>
    <mergeCell ref="P16:Q16"/>
    <mergeCell ref="Z16:AA16"/>
    <mergeCell ref="AJ16:AK16"/>
    <mergeCell ref="F17:G17"/>
    <mergeCell ref="Q21:S21"/>
    <mergeCell ref="Y21:Z21"/>
    <mergeCell ref="AA21:AC21"/>
    <mergeCell ref="F18:G18"/>
    <mergeCell ref="P18:Q18"/>
    <mergeCell ref="Z18:AA18"/>
    <mergeCell ref="AI21:AJ21"/>
    <mergeCell ref="AK21:AM21"/>
    <mergeCell ref="B23:I23"/>
    <mergeCell ref="A24:I24"/>
    <mergeCell ref="K24:S24"/>
    <mergeCell ref="U24:AC24"/>
    <mergeCell ref="AE24:AM24"/>
    <mergeCell ref="E21:F21"/>
    <mergeCell ref="G21:I21"/>
    <mergeCell ref="O21:P21"/>
    <mergeCell ref="A25:I27"/>
    <mergeCell ref="K25:S27"/>
    <mergeCell ref="U25:AC27"/>
    <mergeCell ref="AE25:AM27"/>
    <mergeCell ref="F29:G29"/>
    <mergeCell ref="P29:Q29"/>
    <mergeCell ref="Z29:AA29"/>
    <mergeCell ref="AJ29:AK29"/>
    <mergeCell ref="F30:G30"/>
    <mergeCell ref="P30:Q30"/>
    <mergeCell ref="Z30:AA30"/>
    <mergeCell ref="AJ30:AK30"/>
    <mergeCell ref="F31:G31"/>
    <mergeCell ref="P31:Q31"/>
    <mergeCell ref="Z31:AA31"/>
    <mergeCell ref="AJ31:AK31"/>
    <mergeCell ref="F32:G32"/>
    <mergeCell ref="P32:Q32"/>
    <mergeCell ref="Z32:AA32"/>
    <mergeCell ref="AJ32:AK32"/>
    <mergeCell ref="F33:G33"/>
    <mergeCell ref="P33:Q33"/>
    <mergeCell ref="Z33:AA33"/>
    <mergeCell ref="AJ33:AK33"/>
    <mergeCell ref="F34:G34"/>
    <mergeCell ref="P34:Q34"/>
    <mergeCell ref="Z34:AA34"/>
    <mergeCell ref="AJ34:AK34"/>
    <mergeCell ref="F35:G35"/>
    <mergeCell ref="P35:Q35"/>
    <mergeCell ref="Z35:AA35"/>
    <mergeCell ref="AJ35:AK35"/>
    <mergeCell ref="F36:G36"/>
    <mergeCell ref="P36:Q36"/>
    <mergeCell ref="Z36:AA36"/>
    <mergeCell ref="AJ36:AK36"/>
    <mergeCell ref="F37:G37"/>
    <mergeCell ref="P37:Q37"/>
    <mergeCell ref="Z37:AA37"/>
    <mergeCell ref="AJ37:AK37"/>
    <mergeCell ref="F38:G38"/>
    <mergeCell ref="P38:Q38"/>
    <mergeCell ref="Z38:AA38"/>
    <mergeCell ref="AJ38:AK38"/>
    <mergeCell ref="F39:G39"/>
    <mergeCell ref="P39:Q39"/>
    <mergeCell ref="Z39:AA39"/>
    <mergeCell ref="AJ39:AK39"/>
    <mergeCell ref="Y44:Z44"/>
    <mergeCell ref="AA44:AC44"/>
    <mergeCell ref="F40:G40"/>
    <mergeCell ref="P40:Q40"/>
    <mergeCell ref="Z40:AA40"/>
    <mergeCell ref="AJ40:AK40"/>
    <mergeCell ref="F41:G41"/>
    <mergeCell ref="P41:Q41"/>
    <mergeCell ref="Z41:AA41"/>
    <mergeCell ref="AJ41:AK41"/>
    <mergeCell ref="AI44:AJ44"/>
    <mergeCell ref="AK44:AM44"/>
    <mergeCell ref="F42:G42"/>
    <mergeCell ref="P42:Q42"/>
    <mergeCell ref="Z42:AA42"/>
    <mergeCell ref="AJ42:AK42"/>
    <mergeCell ref="E44:F44"/>
    <mergeCell ref="G44:I44"/>
    <mergeCell ref="O44:P44"/>
    <mergeCell ref="Q44:S44"/>
  </mergeCells>
  <printOptions/>
  <pageMargins left="0.11811023622047245" right="0.11811023622047245" top="0.31496062992125984" bottom="0.31496062992125984" header="0.31496062992125984" footer="0.31496062992125984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Veterinar</dc:creator>
  <cp:keywords/>
  <dc:description/>
  <cp:lastModifiedBy>korisnik</cp:lastModifiedBy>
  <cp:lastPrinted>2015-02-05T09:36:09Z</cp:lastPrinted>
  <dcterms:created xsi:type="dcterms:W3CDTF">2013-02-19T16:48:04Z</dcterms:created>
  <dcterms:modified xsi:type="dcterms:W3CDTF">2015-02-12T12:01:05Z</dcterms:modified>
  <cp:category/>
  <cp:version/>
  <cp:contentType/>
  <cp:contentStatus/>
</cp:coreProperties>
</file>